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პირდაპირი პრივატიზება 2012-2020" sheetId="1" r:id="rId4"/>
  </sheets>
  <definedNames/>
  <calcPr/>
  <extLst>
    <ext uri="GoogleSheetsCustomDataVersion2">
      <go:sheetsCustomData xmlns:go="http://customooxmlschemas.google.com/" r:id="rId5" roundtripDataChecksum="66jcba6HbAWTWZhX9Y9YhH4uxlE2wQmw1RGAXVm1Nqc="/>
    </ext>
  </extLst>
</workbook>
</file>

<file path=xl/sharedStrings.xml><?xml version="1.0" encoding="utf-8"?>
<sst xmlns="http://schemas.openxmlformats.org/spreadsheetml/2006/main" count="6947" uniqueCount="4016">
  <si>
    <t>პრივატიზებული ობიექტის დასახელება/აღწერა/მდებარეობა/საკადასტრო კოდი</t>
  </si>
  <si>
    <t>მყიდველის დასახელება (იურიდიული/ფიზიკური პირი)</t>
  </si>
  <si>
    <t>საპრივატიზებო საფასური / ლარი</t>
  </si>
  <si>
    <t>გადახდილი თანხა / ლარი</t>
  </si>
  <si>
    <t>ხელშეკრულების გაფორმების თარიღი</t>
  </si>
  <si>
    <t>პირდაპირი განკარგვის საფუძველი (განკარგულება)</t>
  </si>
  <si>
    <t>საინვესტიციო ვალდებულება (თანხაში გამოხატული) აქვს (კი/არა)</t>
  </si>
  <si>
    <t>საინვესტიცო ვალდებულების აღწერა</t>
  </si>
  <si>
    <t>საინვესტიციო ვალდებულების შესრულების სტატუსი</t>
  </si>
  <si>
    <t>შენიშვნა</t>
  </si>
  <si>
    <t>წელი</t>
  </si>
  <si>
    <t>43.31.61.370 ქალაქი ზუგდიდი არასასოფლო-სამეურნეო დანიშნულების 36 კვ.მ. მიწის ნაკვეთი
43.31.61.367 ქალაქი ზუგდიდი არასასოფლო-სამეურნეო დანიშნულების 9 კვ.მ. მიწის ნაკვეთი 43.31.61.364 ქალაქი ზუგდიდი არასასოფლო-სამეურნეო დანიშნულების 9 კვ.მ. მიწის ნაკვეთი
43.31.61.363 ქალაქი ზუგდიდი არასასოფლო-სამეურნეო დანიშნულების 25 კვ.მ. მიწის ნაკვეთი
43.31.61.366 ქალაქი ზუგდიდი არასასოფლო-სამეურნეო დანიშნულების 16 კვ.მ. მიწის ნაკვეთი
43.31.61.365 ქალაქი ზუგდიდი არასასოფლო-სამეურნეო დანიშნულების 9 კვ.მ. მიწის ნაკვეთი
43.31.61.369 ქალაქი ზუგდიდი არასასოფლო-სამეურნეო დანიშნულების 16 კვ.მ. მიწის ნაკვეთი
43.31.61.368 ქალაქი ზუგდიდი არასასოფლო-სამეურნეო დანიშნულების 16 კვ.მ. მიწის ნაკვეთი
43.31.62.503 ქალაქი ზუგდიდი, ჯანაშიას ქუჩა არასასოფლო-სამეურნეო დანიშნულების 64 კვ.მ. მიწის ნაკვეთი
43.31.62.504 ქალაქი ზუგდიდი, ჯანაშიას ქუჩა არასასოფლო-სამეურნეო დანიშნულების 16 კვ.მ. მიწის ნაკვეთი
43.31.62.500 ქალაქი ზუგდიდი არასასოფლო-სამეურნეო დანიშნულების 36 კვ.მ. მიწის ნაკვეთი
43.31.62.501
ქალაქი ზუგდიდი არასასოფლო-სამეურნეო დანიშნულების 25 კვ.მ. მიწის ნაკვეთი
43.15.41.715 მუნიციპალიტეტი ზუგდიდი, სოფელი ახალაბასთუმანი
არასასოფლო-სამეურნეო დანიშნულების 9 კვ.მ. მიწის ნაკვეთი
43.15.41.714 მუნიციპალიტეტი ზუგდიდი, სოფელი ახალაბასთუმანი არასასოფლო-სამეურნეო დანიშნულების 9 კვ.მ. მიწის ნაკვეთი
43.15.41.716 მუნიციპალიტეტი ზუგდიდი, სოფელი ახალაბასთუმანი არასასოფლო-სამეურნეო დანიშნულების 49 კვ.მ. მიწის ნაკვეთი
43.15.41.717 მუნიციპალიტეტი ზუგდიდი, სოფელი ახალაბასთუმანი არასასოფლო-სამეურნეო დანიშნულების 9 კვ.მ. მიწის ნაკვეთი
43.18.44.908 მუნიციპალიტეტი ზუგდიდი, სოფელი ინგირი არასასოფლო-სამეურნეო დანიშნულების 28 კვ.მ. მიწის ნაკვეთი</t>
  </si>
  <si>
    <t>სს ენერგო-პრო ჯორჯია 205169066</t>
  </si>
  <si>
    <t>მთავრობის 2018 წლის 13 დეკემბრის N2393 განკარგულება</t>
  </si>
  <si>
    <t>არა</t>
  </si>
  <si>
    <t>11.01.2021 წლამდე ქონებაზე 110 კვ-იანი ძაბვის ელექტროგადამცემი ხაზის განთავსება.</t>
  </si>
  <si>
    <t>მიმდინარე</t>
  </si>
  <si>
    <t>ქ. თბილისში, თეთრი ხევის დასახლებაში მდებარე 1220 კვ.მ. არასასოფლო-სამეურნეო დანიშნულების მიწის ნაკვეთი და მასზე განთავსებული შენობა-ნაგებობები: N1; N2; N3; N4 (უძრავი ქონების ს/კ N01.19.10.041.091)</t>
  </si>
  <si>
    <t>სს იბერია რეფრეშმენტსი 204968730</t>
  </si>
  <si>
    <t>მთავრობის 2018 წლის 29 ოქტომბრის N2001 განკარგულება</t>
  </si>
  <si>
    <t>არ აქვს</t>
  </si>
  <si>
    <t>ქ. თელავში, თამარ მეფის ქუჩაზე მდებარე, ფართობით 45,18 კვ.მ (მიწის (უძრავი ქონების) საკადასტრო კოდი №53.20.43.076.01.036) (ბინა N36)</t>
  </si>
  <si>
    <t>ავთანდილ ნარიმანოვი</t>
  </si>
  <si>
    <t>მთავრობის 2018 წლის 25 დეკემბრის №2432 განკარგულება (ავთანდილ ნარიმანოვი)</t>
  </si>
  <si>
    <t>ქ. თელავში, თამარ მეფის ქუჩაზე მდებარე, ფართობით 51,74 კვ.მ (მიწის (უძრავი ქონების) საკადასტრო კოდი №53.20.43.080.01.016) (ბინა N16)</t>
  </si>
  <si>
    <t>აკაკი ელიზბარაშვილი</t>
  </si>
  <si>
    <t>მთავრობის 2018 წლის 25 დეკემბრის №2432 განკარგულება (აკაკი ელიზბარაშვილი)</t>
  </si>
  <si>
    <t>ქ. თელავი, თამარ მეფის ქუჩა, ფართობი 53,28 კვ.მ (მიწის (უძრავი ქონების) საკადასტრო კოდი №53.20.43.076.01.009) (ბინა N9)</t>
  </si>
  <si>
    <t>აკაკი ლეკიშვილი</t>
  </si>
  <si>
    <t>მთავრობის 2018 წლის 25 დეკემბრის №2432 განკარგულება (აკაკი ლეკიშვილი)</t>
  </si>
  <si>
    <t>ქ. თელავში, თამარ მეფის ქუჩაზე მდებარე, ფართობით 57,28 კვ.მ (მიწის (უძრავი ქონების) საკადასტრო კოდი №53.20.43.076.01.003) (ბინა N3)</t>
  </si>
  <si>
    <t>მთავრობის 2018 წლის 25 დეკემბრის №2432 განკარგულება (ალბერტი ფუტულოვი)</t>
  </si>
  <si>
    <t>ქ. თელავში, თამარ მეფის ქუჩაზე მდებარე, ფართობით 53,56 კვ.მ (მიწის (უძრავი ქონების) საკადასტრო კოდი №53.20.43.080.01.029) (ბინა N29)</t>
  </si>
  <si>
    <t>ალექსანდრე ლეკიშვილი</t>
  </si>
  <si>
    <t>მთავრობის 2018 წლის 25 დეკემბრის №2432 განკარგულება (ალექსანდრე ლეკიშვილი)</t>
  </si>
  <si>
    <t>ქ. თელავში, თამარ მეფის ქუჩაზე მდებარე, ფართობით 59,29 კვ.მ (მიწის (უძრავი ქონების) საკადასტრო კოდი №53.20.43.077.01.016) (ბინა N16)</t>
  </si>
  <si>
    <t>ალექსანდრე ციბაძე</t>
  </si>
  <si>
    <t>მთავრობის 2018 წლის 25 დეკემბრის №2432 განკარგულება (ალექსანდრე ციბაძე)</t>
  </si>
  <si>
    <t>ქ. თელავში, თამარ მეფის ქუჩაზე მდებარე, ფართობით 65,34 კვ.მ (მიწის (უძრავი ქონების) საკადასტრო კოდი №53.20.43.076.01.023) (ბინა N23)</t>
  </si>
  <si>
    <t>ამირან ოქრუაშვილი</t>
  </si>
  <si>
    <t>მთავრობის 2018 წლის 25 დეკემბრის №2432 განკარგულება (ამირან ოქრუაშვილი)</t>
  </si>
  <si>
    <t>ქ. თელავი, თამარ მეფის ქუჩა ფართობით 36,42 კვ.მ (მიწის (უძრავი ქონების) საკადასტრო კოდი №53.20.43.076.01.037) (ბინა N37)</t>
  </si>
  <si>
    <t>ანა დათულიშვილი</t>
  </si>
  <si>
    <t>მთავრობის 2018 წლის 25 დეკემბრის №2432 განკარგულება (ანა დათულიშვილი)</t>
  </si>
  <si>
    <t>ქ. თელავი, სამხედრო ქალაქის დასახლება, კორპუსი N26, ფართობი 57,60 კვ.მ (მიწის (უძრავი ქონების) საკადასტრო კოდი №53.20.43.079.01.022) (ბინა N22)</t>
  </si>
  <si>
    <t>არსენა ქააძე</t>
  </si>
  <si>
    <t>მთავრობის 2018 წლის 25 დეკემბრის №2432 განკარგულება (არსენა ქააძე)</t>
  </si>
  <si>
    <t>არსებულ: ქ. თელავში, თამარ მეფის ქუჩაზე მდებარე, ფართობით 73,84 კვ.მ (მიწის (უძრავი ქონების) საკადასტრო კოდი №53.20.43.079.01.015) (ბინა N15)</t>
  </si>
  <si>
    <t>ბადურ მაისურაძე</t>
  </si>
  <si>
    <t>მთავრობის 2018 წლის 25 დეკემბრის №2432 განკარგულება (ბადურ მაისურაძე)</t>
  </si>
  <si>
    <t>ქ. თელავში, თამარ მეფის ქუჩაზე მდებარე, ფართობით 73,75 კვ.მ (მიწის (უძრავი ქონების) საკადასტრო კოდი №53.20.43.077.01.021) (ბინა N21)</t>
  </si>
  <si>
    <t>ბეჟანი ომაიძე</t>
  </si>
  <si>
    <t>მთავრობის 2018 წლის 25 დეკემბრის №2432 განკარგულება (ბეჟანი ომაიძე)</t>
  </si>
  <si>
    <t>ქ. თელავი, თამარ მეფის ქუჩა ფართობით 48,78 კვ.მ (მიწის (უძრავი ქონების) საკადასტრო კოდი №53.20.43.080.01.002) (ბინა N2)</t>
  </si>
  <si>
    <t>ბესარიონ მარელიშვილი</t>
  </si>
  <si>
    <t>მთავრობის 2018 წლის 25 დეკემბრის №2432 განკარგულება (ბესარიონ მარელიშვილი)</t>
  </si>
  <si>
    <t>ქ. თელავში, თამარ მეფის ქუჩაზე მდებარე, ფართობით 65,34 კვ.მ (მიწის (უძრავი ქონების) საკადასტრო კოდი №53.20.43.076.01.017) (ბინა N17)</t>
  </si>
  <si>
    <t>გელა ციგროშვილი</t>
  </si>
  <si>
    <t>მთავრობის 2018 წლის 25 დეკემბრის №2432 განკარგულება (გელა ციგროშვილი)</t>
  </si>
  <si>
    <t>ქ. თელავი, სამხედრო ქალაქის დასახლება, კორპუსი N26 ფართობით 58,71 კვ.მ (მიწის (უძრავი ქონების) საკადასტრო კოდი №53.20.43.079.01.012) (ბინა N12)</t>
  </si>
  <si>
    <t>გელა ხუტუაშვილი</t>
  </si>
  <si>
    <t>მთავრობის 2018 წლის 25 დეკემბრის №2432 განკარგულება (გელა ხუტუაშვილი)</t>
  </si>
  <si>
    <t>ქ. თელავში, თამარ მეფის ქუჩაზე მდებარე, ფართობით 59.29 კვ.მ (მიწის (უძრავი ქონების) საკადასტრო კოდი №53.20.43.077.01.013) (ბინა N13)</t>
  </si>
  <si>
    <t>გენადი წიგნაძე</t>
  </si>
  <si>
    <t>მთავრობის 2018 წლის 25 დეკემბრის №2432 განკარგულება (გენადი წიგნაძე)</t>
  </si>
  <si>
    <t>ქ. თელავში, თამარ მეფის ქუჩაზე მდებარე, ფართობით 52,63 კვ.მ (მიწის (უძრავი ქონების) საკადასტრო კოდი №53.20.43.076.01.024) (ბინა N24)</t>
  </si>
  <si>
    <t>გივი ნახუცრიშვილი</t>
  </si>
  <si>
    <t>მთავრობის 2018 წლის 25 დეკემბრის №2432 განკარგულება (გივი ნახუცრიშვილი)</t>
  </si>
  <si>
    <t>ქ. თელავში, თამარ მეფის ქუჩაზე მდებარე, ფართობით 37,18 კვ.მ (მიწის (უძრავი ქონების) საკადასტრო კოდი №53.20.43.080.01.013) (ბინა N13)</t>
  </si>
  <si>
    <t>გივი ყაზარაშვილი</t>
  </si>
  <si>
    <t>მთავრობის 2018 წლის 25 დეკემბრის №2432 განკარგულება (გივი ყაზარაშვილი)</t>
  </si>
  <si>
    <t>ქ. თელავში, თამარ მეფის ქუჩაზე მდებარე, ფართობით 65,06 კვ.მ (მიწის (უძრავი ქონების) საკადასტრო კოდი №53.20.43.080.01.017) (ბინა N17)</t>
  </si>
  <si>
    <t>გიორგი იმერლიშვილი</t>
  </si>
  <si>
    <t>მთავრობის 2018 წლის 25 დეკემბრის №2432 განკარგულება (გიორგი იმერლიშვილი)</t>
  </si>
  <si>
    <t>ქ. თელავში, თამარ მეფის ქუჩაზე მდებარე, ფართობით 47,85 კვ.მ (მიწის (უძრავი ქონების) საკადასტრო კოდი №53.20.43.076.01.014) (ბინა N14)</t>
  </si>
  <si>
    <t>გიორგი ლაზარიაშვილი</t>
  </si>
  <si>
    <t>მთავრობის 2018 წლის 25 დეკემბრის №2432 განკარგულება (გიორგი ლაზარიაშვილი)</t>
  </si>
  <si>
    <t>ქ. თელავში, თამარ მეფის ქუჩაზე მდებარე, ფართობით 47,85 კვ.მ (მიწის (უძრავი ქონების) საკადასტრო კოდი №53.20.43.076.01.005) (ბინა N5)</t>
  </si>
  <si>
    <t>გოჩა ვეფხვაძე</t>
  </si>
  <si>
    <t>მთავრობის 2018 წლის 25 დეკემბრის №2432 განკარგულება (გოჩა ვეფხვაძე)</t>
  </si>
  <si>
    <t>ქ. თელავი, სამხედრო ქალაქის დასახლება, კორპუსი N26 ფართობით 58,71 კვ.მ (მიწის (უძრავი ქონების) საკადასტრო კოდი №53.20.43.079.01.006) (ბინა N6)</t>
  </si>
  <si>
    <t>დავით ოქრუაშვილი</t>
  </si>
  <si>
    <t>მთავრობის 2018 წლის 25 დეკემბრის №2432 განკარგულება (დავით ოქრუაშვილი)</t>
  </si>
  <si>
    <t>ქ. თელავში, თამარ მეფის ქუჩაზე მდებარე, ფართობით 65,34 კვ.მ (მიწის (უძრავი ქონების) საკადასტრო კოდი №53.20.43.076.01.019) (ბინა N19)</t>
  </si>
  <si>
    <t>დავით ხუციშვილი</t>
  </si>
  <si>
    <t>მთავრობის 2018 წლის 25 დეკემბრის №2432 განკარგულება (დავით ხუციშვილი)</t>
  </si>
  <si>
    <t>ქ. თელავში, თამარ მეფის ქუჩაზე მდებარე, ფართობით 31,83 კვ.მ (მიწის (უძრავი ქონების) საკადასტრო კოდი №53.20.43.077.01.023) (ბინა N23)</t>
  </si>
  <si>
    <t>დარეჯან ლაზარიაშვილი</t>
  </si>
  <si>
    <t>მთავრობის 2018 წლის 25 დეკემბრის №2432 განკარგულება (დარეჯან ლაზარიაშვილი)</t>
  </si>
  <si>
    <t>ქ. თელავში, თამარ მეფის ქუჩაზე მდებარე, ფართობით 36,42 კვ.მ (მიწის (უძრავი ქონების) საკადასტრო კოდი №53.20.43.076.01.040) (ბინა N40)</t>
  </si>
  <si>
    <t>დარეჯანი დომელიშვილი</t>
  </si>
  <si>
    <t>მთავრობის 2018 წლის 25 დეკემბრის №2432 განკარგულება (დარეჯანი დომელიშვილი)</t>
  </si>
  <si>
    <t>ქ. თელავში, თამარ მეფის ქუჩაზე მდებარე, ფართობით 58,71 კვ.მ (მიწის (უძრავი ქონების) საკადასტრო კოდი №53.20.43.077.01.006) (ბინა N6)</t>
  </si>
  <si>
    <t>ეკატერინე როსტომაშვილი</t>
  </si>
  <si>
    <t>მთავრობის 2018 წლის 25 დეკემბრის №2432 განკარგულება (ეკატერინე როსტომაშვილი)</t>
  </si>
  <si>
    <t>ქ. თელავი, თამარ მეფის ქუჩა ფართობით 45,18 კვ.მ (მიწის (უძრავი ქონების) საკადასტრო კოდი №53.20.43.076.01.030) (ბინა N30)</t>
  </si>
  <si>
    <t>ელგუჯა ბაღათრიშვილი</t>
  </si>
  <si>
    <t>მთავრობის 2018 წლის 25 დეკემბრის №2432 განკარგულება (ელგუჯა ბაღათრიშვილი)</t>
  </si>
  <si>
    <t>ქ. თელავში, თამარ მეფის ქუჩაზე მდებარე, ფართობით 65,06 კვ.მ (მიწის (უძრავი ქონების) საკადასტრო კოდი №53.20.43.080.01.019) (ბინა N19)</t>
  </si>
  <si>
    <t>ელენე იმერლიშვილი</t>
  </si>
  <si>
    <t>მთავრობის 2018 წლის 25 დეკემბრის №2432 განკარგულება (ელენე იმერლიშვილი)</t>
  </si>
  <si>
    <t>ქ. თელავში, თამარ მეფის ქუჩაზე მდებარე, ფართობით 36,42 კვ.მ (მიწის (უძრავი ქონების) საკადასტრო კოდი №53.20.43.076.01.034) (ბინა N34)</t>
  </si>
  <si>
    <t>ელენე ჭოლიკიშვილი</t>
  </si>
  <si>
    <t>მთავრობის 2018 წლის 25 დეკემბრის №2432 განკარგულება (ელენე ჭოლიკიშვილი)</t>
  </si>
  <si>
    <t>ქ. თელავში, თამარ მეფის ქუჩაზე მდებარე, ფართობით 58,71 კვ.მ (მიწის (უძრავი ქონების) საკადასტრო კოდი №53.20.43.077.01.012) (ბინა N12)</t>
  </si>
  <si>
    <t>ელიკო დავითაშვილი</t>
  </si>
  <si>
    <t>მთავრობის 2018 წლის 25 დეკემბრის №2432 განკარგულება (ელიკო დავითაშვილი)</t>
  </si>
  <si>
    <t>ქ. თელავი, თამარ მეფის ქუჩა ფართობით 48,25 კვ.მ (მიწის (უძრავი ქონების) საკადასტრო კოდი №53.20.43.080.01.027) (ბინა N27)</t>
  </si>
  <si>
    <t>ვალერი პავლიაშვილი</t>
  </si>
  <si>
    <t>მთავრობის 2018 წლის 25 დეკემბრის №2432 განკარგულება (ვალერი პავლიაშვილი)</t>
  </si>
  <si>
    <t>ქ. თელავში, თამარ მეფის ქუჩაზე მდებარე, ფართობით 72.63 კვ.მ (მიწის (უძრავი ქონების) საკადასტრო კოდი №53.20.43.079.01.004) (ბინა N4)</t>
  </si>
  <si>
    <t>ვალერიანი კირთაძე</t>
  </si>
  <si>
    <t>მთავრობის 2018 წლის 25 დეკემბრის №2432 განკარგულება (ვალერიანი კირთაძე)</t>
  </si>
  <si>
    <t>ქ. თელავი, სამხედრო ქალაქის დასახლება, კორპუსი N26 ფართობით 32,52 კვ.მ (მიწის (უძრავი ქონების) საკადასტრო კოდი №53.20.43.079.01.023) (ბინა N23)</t>
  </si>
  <si>
    <t>ვახტანგ დემურაშვილი</t>
  </si>
  <si>
    <t>მთავრობის 2018 წლის 25 დეკემბრის №2432 განკარგულება (ვახტანგ დემურაშვილი)</t>
  </si>
  <si>
    <t>ქ. თელავში, თამარ მეფის ქუჩაზე მდებარე, ფართობით 48,78 კვ.მ (მიწის (უძრავი ქონების) საკადასტრო კოდი №53.20.43.080.01.014) (ბინა N14)</t>
  </si>
  <si>
    <t>ვახტანგი ლაზარიაშვილი</t>
  </si>
  <si>
    <t>მთავრობის 2018 წლის 25 დეკემბრის №2432 განკარგულება (ვახტანგი ლაზარიაშვილი)</t>
  </si>
  <si>
    <t>ქ. თელავში, თამარ მეფის ქუჩაზე მდებარე, ფართობით 53,87 კვ.მ (მიწის (უძრავი ქონების) საკადასტრო კოდი №53.20.43.080.01.006) (ბინა N6)</t>
  </si>
  <si>
    <t>ვლადიმერ კირვალიძე</t>
  </si>
  <si>
    <t>მთავრობის 2018 წლის 25 დეკემბრის №2432 განკარგულება (ვლადიმერ კირვალიძე)</t>
  </si>
  <si>
    <t>ქ. თელავში, თამარ მეფის ქუჩაზე მდებარე, ფართობით 51,74 კვ.მ (მიწის (უძრავი ქონების) საკადასტრო კოდი №53.20.43.080.01.024) (ბინა N24)</t>
  </si>
  <si>
    <t>ზაირა ბაჩანაშვილი</t>
  </si>
  <si>
    <t>მთავრობის 2018 წლის 25 დეკემბრის №2432 განკარგულება (ზაირა ბაჩანაშვილი)</t>
  </si>
  <si>
    <t>ქ. თელავში, თამარ მეფის ქუჩაზე მდებარე, ფართობით 85,65 კვ.მ (მიწის (უძრავი ქონების) საკადასტრო კოდი №53.20.43.076.01.500) (ბინა N1-2)</t>
  </si>
  <si>
    <t>ზურაბ კევლიშვილი</t>
  </si>
  <si>
    <t>მთავრობის 2018 წლის 25 დეკემბრის №2432 განკარგულება (ზურაბ კევლიშვილი)</t>
  </si>
  <si>
    <t>ქ. თელავი, სამხედრო ქალაქის დასახლება, კორპუსი N26, ფართობით 30,80 კვ.მ (მიწის (უძრავი ქონების) საკადასტრო კოდი №53.20.43.079.01.005) (ბინა N5)</t>
  </si>
  <si>
    <t>ზურაბ ოქროცვარიძე</t>
  </si>
  <si>
    <t>მთავრობის 2018 წლის 25 დეკემბრის №2432 განკარგულება (ზურაბ ოქროცვარიძე)</t>
  </si>
  <si>
    <t>ქ. თელავში, თამარ მეფის ქუჩაზე მდებარე, ფართობით 65,06 კვ.მ (მიწის (უძრავი ქონების) საკადასტრო კოდი №53.20.43.080.01.021) (ბინა N21)</t>
  </si>
  <si>
    <t>თამარ მისნიკი</t>
  </si>
  <si>
    <t>მთავრობის 2018 წლის 25 დეკემბრის №2432 განკარგულება (თამარ მისნიკი)</t>
  </si>
  <si>
    <t>ქ. თელავში, თამარ მეფის ქუჩაზე მდებარე, ფართობით 30,80 კვ.მ (მიწის (უძრავი ქონების) საკადასტრო კოდი №53.20.43.077.01.008) (ბინა N8)</t>
  </si>
  <si>
    <t>თამარი ობოლაშვილი</t>
  </si>
  <si>
    <t>მთავრობის 2018 წლის 25 დეკემბრის №2432 განკარგულება (თამარი ობოლაშვილი)</t>
  </si>
  <si>
    <t>ქ. თელავში, თამარ მეფის ქუჩაზე მდებარე, ფართობით 53,14 კვ.მ (მიწის (უძრავი ქონების) საკადასტრო კოდი №53.20.43.076.01.029) (ბინა N29)</t>
  </si>
  <si>
    <t>თამარი პაპუნაშვილი</t>
  </si>
  <si>
    <t>მთავრობის 2018 წლის 25 დეკემბრის №2432 განკარგულება (თამარი პაპუნაშვილი)</t>
  </si>
  <si>
    <t>ქ. თელავში, თამარ მეფის ქუჩაზე მდებარე, ფართობით 78,83 კვ.მ (მიწის (უძრავი ქონების) საკადასტრო კოდი №53.20.43.077.01.007) (ბინა N7)</t>
  </si>
  <si>
    <t>თეიმურაზ ყორიაული</t>
  </si>
  <si>
    <t>მთავრობის 2018 წლის 25 დეკემბრის №2432 განკარგულება (თეიმურაზ ყორიაული)</t>
  </si>
  <si>
    <t>ქ. თელავი, სამხედრო ქალაქის დასახლება, კორპუსი N26 ფართობით 32.54 კვ.მ (მიწის (უძრავი ქონების) საკადასტრო კოდი №53.20.43.079.01.020) (ბინა N20)</t>
  </si>
  <si>
    <t>ია ვარდოშვილი</t>
  </si>
  <si>
    <t>მთავრობის 2018 წლის 25 დეკემბრის №2432 განკარგულება (ია ვარდოშვილი)</t>
  </si>
  <si>
    <t>ქ. თელავში, თამარ მეფის ქუჩაზე მდებარე, ფართობით 32,76 კვ.მ (მიწის (უძრავი ქონების) საკადასტრო კოდი №53.20.43.080.01.007) (ბინა N7)</t>
  </si>
  <si>
    <t>იაგო მასურაშვილი</t>
  </si>
  <si>
    <t>მთავრობის 2018 წლის 25 დეკემბრის №2432 განკარგულება (იაგო მასურაშვილი)</t>
  </si>
  <si>
    <t>ქ. თელავი, თამარ მეფის ქუჩა ფართობით 52..63 კვ.მ (მიწის (უძრავი ქონების) საკადასტრო კოდი №53.20.43.076.01.020) (ბინა N20)</t>
  </si>
  <si>
    <t>ივანე არავიაშვილი</t>
  </si>
  <si>
    <t>მთავრობის 2018 წლის 25 დეკემბრის №2432 განკარგულება (ივანე არავიაშვილი)</t>
  </si>
  <si>
    <t>ქ. თელავში, თამარ მეფის ქუჩაზე მდებარე, ფართობით 37,22 კვ.მ (მიწის (უძრავი ქონების) საკადასტრო კოდი №53.20.43.080.01.034) (ბინა N34)</t>
  </si>
  <si>
    <t>ივანე ახალმოსულიშვილი</t>
  </si>
  <si>
    <t>მთავრობის 2018 წლის 25 დეკემბრის №2432 განკარგულება (ივანე ახალმოსულიშვილი)</t>
  </si>
  <si>
    <t>ქ. თელავში, თამარ მეფის ქუჩაზე მდებარე, ფართობით 36,42 კვ.მ (მიწის (უძრავი ქონების) საკადასტრო კოდი №53.20.43.076.01.031) (ბინა N31)</t>
  </si>
  <si>
    <t>ილია კაკოშვილი</t>
  </si>
  <si>
    <t>მთავრობის 2018 წლის 25 დეკემბრის №2432 განკარგულება (ილია კაკოშვილი)</t>
  </si>
  <si>
    <t>ქ. თელავში, თამარ მეფის ქუჩაზე მდებარე, ფართობით 31,83 კვ.მ (მიწის (უძრავი ქონების) საკადასტრო კოდი №53.20.43.077.01.017) (ბინა N17)</t>
  </si>
  <si>
    <t>ლევანი მამუკაშვილი</t>
  </si>
  <si>
    <t>მთავრობის 2018 წლის 25 დეკემბრის №2432 განკარგულება (ლევანი მამუკაშვილი)</t>
  </si>
  <si>
    <t>ქ. თელავი, თამარ მეფის ქუჩა ფართობით 48.25 კვ.მ (მიწის (უძრავი ქონების) საკადასტრო კოდი №53.20.43.080.01.030) (ბინა N30)</t>
  </si>
  <si>
    <t>ლიუდმილა ბოიკო</t>
  </si>
  <si>
    <t>მთავრობის 2018 წლის 25 დეკემბრის №2432 განკარგულება (ლიუდმილა ბოიკო)</t>
  </si>
  <si>
    <t>ქ. თელავში, თამარ მეფის ქუჩაზე მდებარე, ფართობით 57,28 კვ.მ (მიწის (უძრავი ქონების) საკადასტრო კოდი №53.20.43.076.01.012) (ბინა N12)</t>
  </si>
  <si>
    <t>მაია გრემელაშვილი</t>
  </si>
  <si>
    <t>მთავრობის 2018 წლის 25 დეკემბრის №2432 განკარგულება (მაია გრემელაშვილი)</t>
  </si>
  <si>
    <t>ქ. თელავი, თამარ მეფის ქუჩა ფართობით 51,74 კვ.მ (მიწის (უძრავი ქონების) საკადასტრო კოდი №53.20.43.080.01.022) (ბინა N22)</t>
  </si>
  <si>
    <t>მაია დემეტრეშვილი</t>
  </si>
  <si>
    <t>მთავრობის 2018 წლის 25 დეკემბრის №2432 განკარგულება (მაია დემეტრეშვილი)</t>
  </si>
  <si>
    <t>ქ. თელავში, თამარ მეფის ქუჩაზე მდებარე, ფართობით 52.57 კვ.მ (მიწის (უძრავი ქონების) საკადასტრო კოდი №53.20.43.080.01.009) (ბინა N9)</t>
  </si>
  <si>
    <t>მაია იმერლიშვილი</t>
  </si>
  <si>
    <t>მთავრობის 2018 წლის 25 დეკემბრის №2432 განკარგულება (მაია იმერლიშვილი)</t>
  </si>
  <si>
    <t>ქ. თელავში, თამარ მეფის ქუჩაზე მდებარე, ფართობით 78,83 კვ.მ (მიწის (უძრავი ქონების) საკადასტრო კოდი №53.20.43.077.01.001) (ბინა N1)</t>
  </si>
  <si>
    <t>მანანა წიგნაძე</t>
  </si>
  <si>
    <t>მთავრობის 2018 წლის 25 დეკემბრის №2432 განკარგულება (მანანა წიგნაძე)</t>
  </si>
  <si>
    <t>ქ. თელავი, სამხედრო ქალაქის დასახლება, კორპუსი N26, ფართობი 57,60 კვ.მ (მიწის (უძრავი ქონების) საკადასტრო კოდი №53.20.43.079.01.016) (ბინა N16)</t>
  </si>
  <si>
    <t>მანანა წულუკიძე</t>
  </si>
  <si>
    <t>მთავრობის 2018 წლის 25 დეკემბრის №2432 განკარგულება (მანანა წულუკიძე)</t>
  </si>
  <si>
    <t>ქ. თელავში, თამარ მეფის ქუჩაზე მდებარე, ფართობით 37,64 კვ.მ (მიწის (უძრავი ქონების) საკადასტრო კოდი №53.20.43.076.01.010) (ბინა N10)</t>
  </si>
  <si>
    <t>მარიამ ოსიაშვილი</t>
  </si>
  <si>
    <t>მთავრობის 2018 წლის 25 დეკემბრის №2432 განკარგულება (მარიამ ოსიაშვილი)</t>
  </si>
  <si>
    <t>ქ. თელავი, სამხედრო ქალაქის დასახლება, კორპუსი N26 ფართობით 32.54 კვ.მ (მიწის (უძრავი ქონების) საკადასტრო კოდი №53.20.43.079.01.014) (ბინა N14)</t>
  </si>
  <si>
    <t>მარიამ ხუციშვილი</t>
  </si>
  <si>
    <t>მთავრობის 2018 წლის 25 დეკემბრის №2432 განკარგულება (მარიამ ხუციშვილი)</t>
  </si>
  <si>
    <t>ქ. თელავში, თამარ მეფის ქუჩაზე მდებარე, ფართობით 31,58 კვ.მ (მიწის (უძრავი ქონების) საკადასტრო კოდი №53.20.43.077.01.011) (ბინა N11)</t>
  </si>
  <si>
    <t>მარიამი დიდიძე</t>
  </si>
  <si>
    <t>მთავრობის 2018 წლის 25 დეკემბრის №2432 განკარგულება (მარიამი დიდიძე)</t>
  </si>
  <si>
    <t>ქ. თელავში, თამარ მეფის ქუჩაზე მდებარე, ფართობით 78,83 კვ.მ (მიწის (უძრავი ქონების) საკადასტრო კოდი №53.20.43.077.01.010) (ბინა N10)</t>
  </si>
  <si>
    <t>მარიამი მამულაშვილი</t>
  </si>
  <si>
    <t>მთავრობის 2018 წლის 25 დეკემბრის №2432 განკარგულება (მარიამი მამულაშვილი)</t>
  </si>
  <si>
    <t>ქ. თელავში, თამარ მეფის ქუჩაზე მდებარე, ფართობით 58,71 კვ.მ (მიწის (უძრავი ქონების) საკადასტრო კოდი №53.20.43.079.01.009) (ბინა N9)</t>
  </si>
  <si>
    <t>მარიკა ვეფხიშვილი</t>
  </si>
  <si>
    <t>მთავრობის 2018 წლის 25 დეკემბრის №2432 განკარგულება (მარიკა ვეფხიშვილი)</t>
  </si>
  <si>
    <t>ქ. თელავში, თამარ მეფის ქუჩაზე მდებარე, ფართობით 65,34 კვ.მ (მიწის (უძრავი ქონების) საკადასტრო კოდი №53.20.43.076.01.021) (ბინა N21)</t>
  </si>
  <si>
    <t>მარინა ხანგოშვილი</t>
  </si>
  <si>
    <t/>
  </si>
  <si>
    <t>მთავრობის 2018 წლის 25 დეკემბრის №2432 განკარგულება (მარინა ხანგოშვილი)</t>
  </si>
  <si>
    <t>ქ. თელავში, თამარ მეფის ქუჩაზე მდებარე, ფართობით 47,85 კვ.მ (მიწის (უძრავი ქონების) საკადასტრო კოდი №53.20.43.076.01.008) (ბინა N8)</t>
  </si>
  <si>
    <t>მარინე მაჩალიკაშვილი</t>
  </si>
  <si>
    <t>მთავრობის 2018 წლის 25 დეკემბრის №2432 განკარგულება (მარინე მაჩალიკაშვილი)</t>
  </si>
  <si>
    <t>ქ. თელავში, თამარ მეფის ქუჩაზე მდებარე, ფართობით 45,18 კვ.მ (მიწის (უძრავი ქონების) საკადასტრო კოდი №53.20.43.076.01.027) (ბინა N27)</t>
  </si>
  <si>
    <t>მერაბი სალთხუციშვილი</t>
  </si>
  <si>
    <t>მთავრობის 2018 წლის 25 დეკემბრის №2432 განკარგულება (მერაბი სალთხუციშვილი)</t>
  </si>
  <si>
    <t>ქ. თელავში, თამარ მეფის ქუჩაზე მდებარე, ფართობით 48,25 კვ.მ (მიწის (უძრავი ქონების) საკადასტრო კოდი №53.20.43.080.01.036) (ბინა N36)</t>
  </si>
  <si>
    <t>ნათელა ბერიკაშვილი</t>
  </si>
  <si>
    <t>მთავრობის 2018 წლის 25 დეკემბრის №2432 განკარგულება (ნათელა ბერიკაშვილი)</t>
  </si>
  <si>
    <t>ქ. თელავში, თამარ მეფის ქუჩაზე მდებარე, ფართობით 52.63 კვ.მ (მიწის (უძრავი ქონების) საკადასტრო კოდი №53.20.43.076.01.022) (ბინა N22)</t>
  </si>
  <si>
    <t>ნანა გოგილაშვილი</t>
  </si>
  <si>
    <t>მთავრობის 2018 წლის 25 დეკემბრის №2432 განკარგულება (ნანა გოგილაშვილი)</t>
  </si>
  <si>
    <t>ქ. თელავში, თამარ მეფის ქუჩაზე მდებარე, ფართობით 37,64 კვ.მ (მიწის (უძრავი ქონების) საკადასტრო კოდი №53.20.43.076.01.004) (ბინა N4)</t>
  </si>
  <si>
    <t>ნანა პავლიაშვილი</t>
  </si>
  <si>
    <t>მთავრობის 2018 წლის 25 დეკემბრის №2432 განკარგულება (ნანა პავლიაშვილი)</t>
  </si>
  <si>
    <t>ქ. თელავში, თამარ მეფის ქუჩაზე მდებარე, ფართობით 51,74 კვ.მ (მიწის (უძრავი ქონების) საკადასტრო კოდი №53.20.43.080.01.020) (ბინა N20)</t>
  </si>
  <si>
    <t>ნინო ნადირაშვილი</t>
  </si>
  <si>
    <t>მთავრობის 2018 წლის 25 დეკემბრის №2432 განკარგულება (ნინო ნადირაშვილი)</t>
  </si>
  <si>
    <t>ქ. თელავში, თამარ მეფის ქუჩაზე მდებარე, ფართობით 53,56 კვ.მ (მიწის (უძრავი ქონების) საკადასტრო კოდი №53.20.43.080.01.035) (ბინა N35)</t>
  </si>
  <si>
    <t>ნოდარი არაბხანიანი</t>
  </si>
  <si>
    <t>მთავრობის 2018 წლის 25 დეკემბრის №2432 განკარგულება (ნოდარი არაბხანიანი)</t>
  </si>
  <si>
    <t>ქ. თელავი, თამარ მეფის ქუჩა, ფართობი 65,06 კვ.მ (მიწის (უძრავი ქონების) საკადასტრო კოდი №53.20.43.080.01.025) (ბინა N25)</t>
  </si>
  <si>
    <t>ნოდარი მჭედლიძე</t>
  </si>
  <si>
    <t>მთავრობის 2018 წლის 25 დეკემბრის №2432 განკარგულება (ნოდარი მჭედლიძე)</t>
  </si>
  <si>
    <t>ქ. თელავი, თამარ მეფის ქუჩა ფართობით 52,63 კვ.მ (მიწის (უძრავი ქონების) საკადასტრო კოდი №53.20.43.076.01.018) (ბინა N18)</t>
  </si>
  <si>
    <t>ნუნუ ზარავანდაშვილი</t>
  </si>
  <si>
    <t>მთავრობის 2018 წლის 25 დეკემბრის №2432 განკარგულება (ნუნუ ზარავანდაშვილი)</t>
  </si>
  <si>
    <t>ქ. თელავში, თამარ მეფის ქუჩაზე მდებარე, ფართობით 48.78 კვ.მ (მიწის (უძრავი ქონების) საკადასტრო კოდი №53.20.43.080.01.011) (ბინა N11)</t>
  </si>
  <si>
    <t>ნუნუ კაპანაძე</t>
  </si>
  <si>
    <t>მთავრობის 2018 წლის 25 დეკემბრის №2432 განკარგულება (ნუნუ კაპანაძე)</t>
  </si>
  <si>
    <t>ქ. თელავში, თამარ მეფის ქუჩაზე მდებარე, ფართობით 57,28 კვ.მ (მიწის (უძრავი ქონების) საკადასტრო კოდი №53.20.43.076.01.006) (ბინა N6)</t>
  </si>
  <si>
    <t>სპარტაკი გურგენიშვილი</t>
  </si>
  <si>
    <t>მთავრობის 2018 წლის 25 დეკემბრის №2432 განკარგულება (სპარტაკი გურგენიშვილი)</t>
  </si>
  <si>
    <t>ქ. თელავში, თამარ მეფის ქუჩაზე მდებარე, ფართობით 45,18 კვ.მ (მიწის (უძრავი ქონების) საკადასტრო კოდი №53.20.43.076.01.039) (ბინა N39)</t>
  </si>
  <si>
    <t>ფატი ლუარსაბიშვილი</t>
  </si>
  <si>
    <t>მთავრობის 2018 წლის 25 დეკემბრის №2432 განკარგულება (ფატი ლუარსაბიშვილი)</t>
  </si>
  <si>
    <t>ქ. თელავი, სამხედრო ქალაქის დასახლება, კორპუსი N26 ფართობით 57,60 კვ.მ (მიწის (უძრავი ქონების) საკადასტრო კოდი №53.20.43.079.01.019) (ბინა N19)</t>
  </si>
  <si>
    <t>ქეთევან მოსიაშვილი</t>
  </si>
  <si>
    <t>მთავრობის 2018 წლის 25 დეკემბრის №2432 განკარგულება (ქეთევან მოსიაშვილი)</t>
  </si>
  <si>
    <t>ქ. თელავში, თამარ მეფის ქუჩაზე მდებარე, ფართობით 72,63 კვ.მ (მიწის (უძრავი ქონების) საკადასტრო კოდი №53.20.43.079.01.007) (ბინა N7)</t>
  </si>
  <si>
    <t>შოთა შარმადინი</t>
  </si>
  <si>
    <t>მთავრობის 2018 წლის 25 დეკემბრის №2432 განკარგულება (შოთა შარმადინი)</t>
  </si>
  <si>
    <t>ქ. თელავში, თამარ მეფის ქუჩაზე მდებარე, ფართობით 73.75 კვ.მ (მიწის (უძრავი ქონების) საკადასტრო კოდი №53.20.43.077.01.015) (ბინა N15)</t>
  </si>
  <si>
    <t>ციური ქარსამაული</t>
  </si>
  <si>
    <t>მთავრობის 2018 წლის 25 დეკემბრის №2432 განკარგულება (ციური ქარსამაული)</t>
  </si>
  <si>
    <t>ქ. თელავი, თამარ მეფის ქუჩა ფართობით 58,71 კვ.მ (მიწის (უძრავი ქონების) საკადასტრო კოდი №53.20.43.077.01.009) (ბინა N9)</t>
  </si>
  <si>
    <t>ჯემალი არშაულიძე</t>
  </si>
  <si>
    <t>მთავრობის 2018 წლის 25 დეკემბრის №2432 განკარგულება (ჯემალი არშაულიძე)</t>
  </si>
  <si>
    <t>ქ. თელავი, სამხედრო ქალაქის დასახლება, კორპუსი N26 ფართობით 73,84 კვ.მ (მიწის (უძრავი ქონების) საკადასტრო კოდი №53.20.43.079.01.024) (ბინა N24)</t>
  </si>
  <si>
    <t>ჯემალი ღუტიშვილი</t>
  </si>
  <si>
    <t>მთავრობის 2018 წლის 25 დეკემბრის №2432 განკარგულება (ჯემალი ღუტიშვილი)</t>
  </si>
  <si>
    <t>ქ. თბილისში, ანნა პოლიტკოვსკაია ქუჩა N44-ში მდებარე უძრავი ქონება: N01.14.05.003.009.01.500; N01.14.05.003.009.01.501; N01.14.05.003.009.01.502; N01.14.05.003.009.01.503; N01.14.05.003.009.01.504; N01.14.05.003.009.01.505; N01.14.05.003.009.01.506; N01.14.05.003.009.01.507; N01.14.05.003.009.01.508.</t>
  </si>
  <si>
    <t>ბმა ჯიქია 2012</t>
  </si>
  <si>
    <t>მთავრობის 2018 წლის 13 დეკემბრის N2399 განკარგულება (ბმა ჯიქია 2012)</t>
  </si>
  <si>
    <t>ქ. თბილისში, ცოტნე დადიანის გამზირზე N134ა-ში მდებარე უძრავი ქონება: N01.12.12.020.009.01.581; N01.12.12.020.009.01.582; N01.12.12.020.009.01.583; N01.12.12.020.009.01.584; N01.12.12.020.009.01.585; N01.12.12.020.009.02.508; N01.12.12.020.009.02.509; N01.12.12.020.009.02.510.</t>
  </si>
  <si>
    <t>ბმა დიოსკურია</t>
  </si>
  <si>
    <t>მთავრობის 2018 წლის 13 დეკემბრის N2399 განკარგულება (ბმა დიოსკურია)</t>
  </si>
  <si>
    <t>ქ. თბილისში, ვარკეთილი-3, II მ/რ, კორპუსი 20-ა (ნაკვ.17/008): N01.19.39.017.008.01.526; N01.19.39.017.008.01.527; N01.19.39.017.008.01.528.</t>
  </si>
  <si>
    <t>ბმა ცხუმი</t>
  </si>
  <si>
    <t>მთავრობის 2018 წლის 13 დეკემბრის N2399 განკარგულება (ბმა ცხუმი-ვარკეთილი)</t>
  </si>
  <si>
    <t>ქ. თბილისში, დაბა წყნეთში, ერეკლე II ქუჩა N14-ში მდებარე უძრავი ქონება: N01.20.01.052.020.01.505; N01.20.01.052.020.01.506; N01.20.01.052.020.01.507.</t>
  </si>
  <si>
    <t>ბმა ჩემი ეზო</t>
  </si>
  <si>
    <t>მთავრობის 2018 წლის 13 დეკემბრის N2399 განკარგულება (ბმა ჩემი ეზო)</t>
  </si>
  <si>
    <t>ქ. თბილისში, თევდორე მღვდლის ქუჩაზე N13ე-ში მდებარე უძრავი ქონება: N01.13.07.021.056.01.527; N01.13.07.021.056.01.528; N01.13.07.021.056.01.529; N01.13.07.021.056.01.530.</t>
  </si>
  <si>
    <t>ბმა იმედი</t>
  </si>
  <si>
    <t>მთავრობის 2018 წლის 13 დეკემბრის N2399 განკარგულება (ბმა იმედი-თევდორე მღვდლის ქ.)</t>
  </si>
  <si>
    <t>ქ. თბილისში, გორგასლის ქუჩა III შესახვევი, N3-ში მდებარე უძრავი ქონება: N01.18.04.015.029.01.500; N01.18.04.015.029.01.505; N01.18.04.015.029.01.504; N01.18.04.015.029.01.506; N01.18.04.015.029.01.501; N01.18.04.015.029.01.507.</t>
  </si>
  <si>
    <t>ბმა გოგიელი</t>
  </si>
  <si>
    <t>მთავრობის 2018 წლის 13 დეკემბრის N2399 განკარგულება (ბმა გოგიელი)</t>
  </si>
  <si>
    <t>ქ. თბილისში, დაბა წყნეთში, თამარ მეფის ქუჩა N23-ში მდებარე უძრავი ქონება: N01.20.01.056.011.01.523; N01.20.01.056.011.01.524; N01.20.01.056.011.01.525; N01.20.01.056.011.01.526.</t>
  </si>
  <si>
    <t>მთავრობის 2018 წლის 13 დეკემბრის N2399 განკარგულება (ბმა ცხუმი-წყნეთი)</t>
  </si>
  <si>
    <t>ქ. თბილისში, გურამიშვილის გამზირზე N70-ში, კორპ. N5-შ მდებარე უძრავი ქონება: N01.12.01.004.011.01.538; N01.12.01.004.011.01.539; N01.12.01.004.011.01.540; N01.12.01.004.011.01.541; N01.12.01.004.011.01.542; N01.12.01.004.011.01.543.</t>
  </si>
  <si>
    <t>მთავრობის 2018 წლის 13 დეკემბრის N2399 განკარგულება (ბმა ცხუმი-გურამიშვილი)</t>
  </si>
  <si>
    <t>ქ. თბილისი, ხიზაბავრის ქუჩა N41-ში მდებარე უძრავი ქონება: N01.11.12.018.149.01.502; N01.11.12.018.149.01.503; N01.11.12.018.149.01.504; N01.11.12.018.149.01.505; N01.11.12.018.149.01.506; N01.11.12.018.149.01.507.</t>
  </si>
  <si>
    <t>ბმა აფხაზეთი</t>
  </si>
  <si>
    <t>მთავრობის 2018 წლის 13 დეკემბრის N2399 განკარგულება (ბმა აფხაზეთი)</t>
  </si>
  <si>
    <t>ქ. თბილისში, ბაქოს ქუჩა N1ა-ში მდებარე უძრავი ქონება: N01.13.08.003.055.01.503; N01.13.08.003.055.03.500; N01.13.08.003.055.04.500; N01.13.08.003.055.02.500; N01.13.08.003.055.01.505; N01.13.08.003.055.01.504; N01.13.08.003.055.02.501; N01.13.08.003.055.04.501; N01.13.08.003.055.03.501; N01.13.08.003.055.01.506; N01.13.08.003.055.01.502; N01.13.08.003.055.03.502.</t>
  </si>
  <si>
    <t>ბმა ჩვენი ეზო</t>
  </si>
  <si>
    <t>მთავრობის 2018 წლის 13 დეკემბრის N2399 განკარგულება (ბმა ჩვენი ეზო)</t>
  </si>
  <si>
    <t>ქ თბილისში, დაბა წყნეთში, გიორგი შერვაშიძის ქუჩა N18-ში მდებარე უძრავი ქონება: N01.20.01.092.003.01.505; N01.20.01.092.003.01.506; N01.20.01.092.003.01.507; N01.20.01.092.003.01.508; N01.20.01.092.003.01.509; N01.20.01.092.003.01.510.</t>
  </si>
  <si>
    <t>ბმა წყნეთი 20</t>
  </si>
  <si>
    <t>მთავრობის 2018 წლის 13 დეკემბრის N2399 განკარგულება (ბმა წყნეთი 20)</t>
  </si>
  <si>
    <t>ქალაქ საგარეჯოში მდებარე 36785.00 კვ.მ არასასოფლო-სამეურნეო დანიშნულების მიწის ნაკვეთს (მიწის (უძრავი ქონების) საკადასტრო კოდი: №55.12.65.168)</t>
  </si>
  <si>
    <t>შპს ჯეო-ორგანიკ 405305067</t>
  </si>
  <si>
    <t>მთავრობის 2019 წლის 28 იანვრის №75 განკარგულება</t>
  </si>
  <si>
    <t>კი</t>
  </si>
  <si>
    <t>28.01.2021 წლამდე ქონებაზე საკვები პროდუქტების მწარმოებელი საწარმოს შექმნა და წარმოების დაწყება და 735 700 ლარის ინვესტიციის განხორციელება</t>
  </si>
  <si>
    <t>ქ. თბილისში, სოფელ დიღომში მდებარე 4547 კვ.მ. არასასოფლო-სამეურნეო დანიშნულების მიწის ნაკვეთს (მიწის (უძრავი ქონების) საკადასტრო კოდი: N01.72.14.055.112) და 528 კვ.მ. არასასოფლო-სამეურნეო დანიშნულების მიწის ნაკვეთს (მიწის (უძრავი ქონების) საკადასტრო კოდი: N01.72.14.055.113)</t>
  </si>
  <si>
    <t>ა(ა)იპ - საქართველოს ადვოკატთა ასოციაციის ინფრასტრუქტურული განვითარების ცენტრი 404564681</t>
  </si>
  <si>
    <t>მთავრობის 2018 წლის 26 დეკემბრის N2473 განკარგულება</t>
  </si>
  <si>
    <t>07.04.2023 წლამდე ქონებაზე არანაკლებ 1200 კვ.მ. საერთო ფართის მქონე შენობა-ნაგებობის აშენება, ექსპლუატაციაში მიღება და ამავე შენობა-ნაგებობის გამოყენება მხოლოდ სსიპ - საქართველოს ადვოკატთა ასოციაციის (ს.კ. 202255692) მიერ უსასყიდლოდ სარგებლობის უზრუნველყოფის მიზნით, სსიპ - საქართველოს ადვოკატთა ასოციაციის არსებობის ვადით</t>
  </si>
  <si>
    <t>გარდაბნის მუნიციპალიტეტში, სოფელ სართიჭალაში მდებარე 9 კვ.მ არასასოფლო-სამეურნეო დანიშნულების მიწის ნაკვეთს (მიწის (უძრავი ქონების) საკადასტრო კოდი: №81.12.08.827) და საჩხერის მუნიციპალიტეტში სოფელ სხვიტორში მდებარე 12 კვ.მ არასასოფლო-სამეურნეო დანიშნულების მიწის ნაკვეთს (მიწის (უძრავი ქონების) საკადასტრო კოდი: №35.02.57.328)</t>
  </si>
  <si>
    <t>მთავრობის 2018 წლის 28 დეკემბრის №2498 განკარგულება</t>
  </si>
  <si>
    <t>15.02.2020 წლამდე საანგარიშსწორებო აღრიცხვის კვანძის კარადის განთავსება</t>
  </si>
  <si>
    <t>შესრულებული</t>
  </si>
  <si>
    <t>ქალაქ ხობში მდებარე 16 686.00 კვ.მ არასასოფლო-სამეურნეო დანიშნულების მიწის ნაკვეთს და მასზე მდებარე შენობა - ნაგებობა №1-ს (აუზი) (მიწის (უძრავი ქონების) საკადასტრო კოდი: №45.21.22.161)</t>
  </si>
  <si>
    <t>შპს პრაიმ ბეტონი 215148551</t>
  </si>
  <si>
    <t>მთავრობის 2019 წლის 28 იანვრის №76 განკარგულება</t>
  </si>
  <si>
    <t>არაუგვიანეს 28.01.2021 წლისა ხელშეკრულებით გადაცეუმლ ქონებზე ცმენტის სამშენებლო ნაარმის მწარმოებელი საწარმოს შექმნა და წარმოების დაწყება და ამ მიზნით არანაკლებ 894 400 ლარი სინვესტიციის განხორციელება</t>
  </si>
  <si>
    <t>ონის მუნიციპალიტეტში, მოედნის ქუჩა N2-ში მდებარე, ფართობით 249 კვ.მ. არასასოფლო-სამეურნეო დანიშნულების მიწის ნაკვეთი და N1 შენობა ნაგებობა (ს/კ 88.18.21.843)</t>
  </si>
  <si>
    <t>ბესიკ მაისურაძე</t>
  </si>
  <si>
    <t>მთავრობის 2018 წლის 31 დეკემბრის №2601 განკარგულება (ბესიკ მაისურაძე)</t>
  </si>
  <si>
    <t>ონის მუნიციპალიტეტში, მოედნის ქუჩა N2-ში მდებარე, ფართობით 233 კვ.მ. არასასოფლო-სამეურნეო დანიშნულების მიწის ნაკვეთი და N1 შენობა ნაგებობა (ს/კ 88.18.21.833)</t>
  </si>
  <si>
    <t>გია ბიჭაშვილი</t>
  </si>
  <si>
    <t>მთავრობის 2018 წლის 31 დეკემბრის №2601 განკარგულება (გია ბიჭაშვილი)</t>
  </si>
  <si>
    <t>ონის მუნიციპალიტეტში, მოედნის ქუჩა N2-ში მდებარე, ფართობით 219 კვ.მ. არასასოფლო-სამეურნეო დანიშნულების მიწის ნაკვეთი და N1 შენობა ნაგებობა (ს/კ 88.18.21.838)</t>
  </si>
  <si>
    <t>დათუნა გაგნიძე</t>
  </si>
  <si>
    <t>მთავრობის 2018 წლის 31 დეკემბრის №2601 განკარგულება (დათუნა გაგნიძე)</t>
  </si>
  <si>
    <t>ონის მუნიციპალიტეტში, მოედნის ქუჩა N2-ში მდებარე, ფართობით 240 კვ.მ. არასასოფლო-სამეურნეო დანიშნულების მიწის ნაკვეთი და N1 შენობა ნაგებობა (ს/კ 88.18.21.840)</t>
  </si>
  <si>
    <t>დუშა ბაკურაძე</t>
  </si>
  <si>
    <t>მთავრობის 2018 წლის 31 დეკემბრის №2601 განკარგულება (დუშა ბაკურაძე)</t>
  </si>
  <si>
    <t>ონის მუნიციპალიტეტში, მოედნის ქუჩა N2-ში მდებარე, ფართობით 190 კვ.მ. არასასოფლო-სამეურნეო დანიშნულების მიწის ნაკვეთი და N1 შენობა ნაგებობა (ს/კ 88.18.21.825)</t>
  </si>
  <si>
    <t>ეგული კიბაბიძე</t>
  </si>
  <si>
    <t>მთავრობის 2018 წლის 31 დეკემბრის №2601 განკარგულება (ეგული კიბაბიძე)</t>
  </si>
  <si>
    <t>ონის მუნიციპალიტეტში, მოედნის ქუჩა N2-ში მდებარე, ფართობით 211 კვ.მ. არასასოფლო-სამეურნეო დანიშნულების მიწის ნაკვეთი და N1 შენობა ნაგებობა (ს/კ 88.18.21.829)</t>
  </si>
  <si>
    <t>ეთერ გობეჯიშვილი</t>
  </si>
  <si>
    <t>მთავრობის 2018 წლის 31 დეკემბრის №2601 განკარგულება (ეთერ გობეჯიშვილი)</t>
  </si>
  <si>
    <t>ონის მუნიციპალიტეტში, მოედნის ქუჩა N2-ში მდებარე, ფართობით 205 კვ.მ. არასასოფლო-სამეურნეო დანიშნულების მიწის ნაკვეთი და N1 შენობა ნაგებობა (ს/კ 88.18.21.839)</t>
  </si>
  <si>
    <t>ემმა მარშანია</t>
  </si>
  <si>
    <t>მთავრობის 2018 წლის 31 დეკემბრის №2601 განკარგულება (ემმა მარშანია)</t>
  </si>
  <si>
    <t>ონის მუნიციპალიტეტში, მოედნის ქუჩა N2-ში მდებარე, ფართობით 210 კვ.მ. არასასოფლო-სამეურნეო დანიშნულების მიწის ნაკვეთი და N1 შენობა ნაგებობა (ს/კ 88.18.21.835)</t>
  </si>
  <si>
    <t>ზურაბ ლობჯანიძე</t>
  </si>
  <si>
    <t>მთავრობის 2018 წლის 31 დეკემბრის №2601 განკარგულება (ზურაბ ლობჯანიძე)</t>
  </si>
  <si>
    <t>ონის მუნიციპალიტეტში, მოედნის ქუჩა N2-ში მდებარე, ფართობით 355 კვ.მ. არასასოფლო-სამეურნეო დანიშნულების მიწის ნაკვეთი და N1 შენობა ნაგებობა (ს/კ 88.18.21.842)</t>
  </si>
  <si>
    <t>ივანე გაგნიძე</t>
  </si>
  <si>
    <t>მთავრობის 2018 წლის 31 დეკემბრის №2601 განკარგულება (ივანე გაგნიძე)</t>
  </si>
  <si>
    <t>ონის მუნიციპალიტეტში, მოედნის ქუჩა N2-ში მდებარე, ფართობით 270 კვ.მ. არასასოფლო-სამეურნეო დანიშნულების მიწის ნაკვეთი და N1 შენობა ნაგებობა (ს/კ 88.18.21.841)</t>
  </si>
  <si>
    <t>ირინა ჯოხაძე</t>
  </si>
  <si>
    <t>მთავრობის 2018 წლის 31 დეკემბრის №2601 განკარგულება (ირინა ჯოხაძე)</t>
  </si>
  <si>
    <t>ონის მუნიციპალიტეტში, მოედნის ქუჩა N2-ში მდებარე, ფართობით 212 კვ.მ. არასასოფლო-სამეურნეო დანიშნულების მიწის ნაკვეთი და N1 შენობა ნაგებობა (ს/კ 88.18.21.828)</t>
  </si>
  <si>
    <t>მანანა ჩიხრაძე</t>
  </si>
  <si>
    <t>მთავრობის 2018 წლის 31 დეკემბრის №2601 განკარგულება (მანანა ჩიხრაძე)</t>
  </si>
  <si>
    <t>ონის მუნიციპალიტეტში, მოედნის ქუჩა N2-ში მდებარე, ფართობით 219 კვ.მ. არასასოფლო-სამეურნეო დანიშნულების მიწის ნაკვეთი და N1 შენობა ნაგებობა (ს/კ 88.18.21.837)</t>
  </si>
  <si>
    <t>ნონა მაისაშვილი</t>
  </si>
  <si>
    <t>მთავრობის 2018 წლის 31 დეკემბრის №2601 განკარგულება (ნონა მაისაშვილი)</t>
  </si>
  <si>
    <t>ონის მუნიციპალიტეტში, მოედნის ქუჩა N2-ში მდებარე, ფართობით 225 კვ.მ. არასასოფლო-სამეურნეო დანიშნულების მიწის ნაკვეთი და N1 შენობა ნაგებობა (ს/კ 88.18.21.832)</t>
  </si>
  <si>
    <t>შალვა დაუშვილი</t>
  </si>
  <si>
    <t>მთავრობის 2018 წლის 31 დეკემბრის №2601 განკარგულება (შალვა დაუშვილი)</t>
  </si>
  <si>
    <t>ონის მუნიციპალიტეტში, მოედნის ქუჩა N2-ში მდებარე, ფართობით 210 კვ.მ. არასასოფლო-სამეურნეო დანიშნულების მიწის ნაკვეთი და N1 შენობა ნაგებობა (ს/კ 88.18.21.834)</t>
  </si>
  <si>
    <t>ცაცა გოგრიჭიანი</t>
  </si>
  <si>
    <t>მთავრობის 2018 წლის 31 დეკემბრის №2601 განკარგულება (ცაცა გოგრიჭიანი)</t>
  </si>
  <si>
    <t>ონის მუნიციპალიტეტში, მოედნის ქუჩა N2-ში მდებარე, ფართობით 212 კვ.მ. არასასოფლო-სამეურნეო დანიშნულების მიწის ნაკვეთი და N1 შენობა ნაგებობა (ს/კ 88.18.21.831)</t>
  </si>
  <si>
    <t>ხახულა დვალიძე</t>
  </si>
  <si>
    <t>მთავრობის 2018 წლის 31 დეკემბრის №2601 განკარგულება (ხახულა დვალიძე)</t>
  </si>
  <si>
    <t>ონის მუნიციპალიტეტში, მოედნის ქუჩა N2-ში მდებარე, ფართობით 227 კვ.მ. არასასოფლო-სამეურნეო დანიშნულების მიწის ნაკვეთი და N1 შენობა ნაგებობა (ს/კ 88.18.21.826)</t>
  </si>
  <si>
    <t>იური პეტრიაშვილი</t>
  </si>
  <si>
    <t>მთავრობის 2018 წლის 31 დეკემბრის №2601 განკარგულება (იური პეტრიაშვილი)</t>
  </si>
  <si>
    <t>ქ. ლაგოდეხში, ჭავჭავაძის ქუჩაზე მდებარე სასოფლო-სამეურნეო დანიშნულების (მრავალწლიანი ნარგავები) 4831 კვ.მ. და 4513 კვ.მ. მიწის ნაკვეთები (მიწის ს/კ 54.03.55.261; 54.03.55.256)</t>
  </si>
  <si>
    <t>ივანე მიხელიძე</t>
  </si>
  <si>
    <t>მთავრობის 2018 წლის 31 დეკემბრის №2603 განკარგულება (ივანე მიხელიძე)</t>
  </si>
  <si>
    <t>ქ. ლაგოდეხში, ჭავჭავაძის ქუჩაზე მდებარე სასოფლო-სამეურნეო დანიშნულების (მრავალწლიანი ნარგავები) 3782 კვ.მ. მიწის ნაკვეთი (მიწის ს/კ 54.03.55.205)</t>
  </si>
  <si>
    <t>კარლო ყიყიშვილი</t>
  </si>
  <si>
    <t>მთავრობის 2018 წლის 31 დეკემბრის №2603 განკარგულება (კარლო ყიყიშვილი)</t>
  </si>
  <si>
    <t>ქ. ლაგოდეხში, ჭავჭავაძის ქუჩაზე მდებარე სასოფლო-სამეურნეო დანიშნულების (მრავალწლიანი ნარგავები) 3202 კვ.მ. მიწის ნაკვეთი (მიწის ს/კ 54.03.55.233)</t>
  </si>
  <si>
    <t>მალხაზი ჩაჩანიძე</t>
  </si>
  <si>
    <t>მთავრობის 2018 წლის 31 დეკემბრის №2603 განკარგულება (მალხაზი ჩაჩანიძე)</t>
  </si>
  <si>
    <t>ქ. ლაგოდეხში, ჭავჭავაძის ქუჩაზე მდებარე სასოფლო-სამეურნეო დანიშნულების (მრავალწლიანი ნარგავები) 2791 კვ.მ. და 1396 კვ.მ. მიწის ნაკვეთები (მიწის ს/კ 54.03.55.209; 54.03.55.204)</t>
  </si>
  <si>
    <t>თამარი მაჭარაშვილი</t>
  </si>
  <si>
    <t>მთავრობის 2018 წლის 31 დეკემბრის №2603 განკარგულება (თამარი მაჭარაშვილი)</t>
  </si>
  <si>
    <t>ქ. ლაგოდეხში, ჭავჭავაძის ქუჩაზე მდებარე სასოფლო-სამეურნეო დანიშნულების (მრავალწლიანი ნარგავები) 3935 კვ.მ. მიწის ნაკვეთი (მიწის ს/კ 54.03.55.247)</t>
  </si>
  <si>
    <t>გიორგი სეფიაშვილი</t>
  </si>
  <si>
    <t>მთავრობის 2018 წლის 31 დეკემბრის №2603 განკარგულება (გიორგი სეფიაშვილი)</t>
  </si>
  <si>
    <t>ქ. ლაგოდეხში, ჭავჭავაძის ქუჩაზე მდებარე სასოფლო-სამეურნეო დანიშნულების (მრავალწლიანი ნარგავები) 2752 კვ.მ. მიწის ნაკვეთი (მიწის ს/კ 54.03.55.193)</t>
  </si>
  <si>
    <t>გია ბოგველიშვილი</t>
  </si>
  <si>
    <t>მთავრობის 2018 წლის 31 დეკემბრის №2603 განკარგულება (გია ბოგველიშვილი)</t>
  </si>
  <si>
    <t>ქ. ლაგოდეხში, ჭავჭავაძის ქუჩაზე მდებარე სასოფლო-სამეურნეო დანიშნულების (მრავალწლიანი ნარგავები) 5972 კვ.მ. და 1919 კვ.მ. მიწის ნაკვეთები (მიწის ს/კ 54.03.55.269; 54.03.55.214)</t>
  </si>
  <si>
    <t>ბეჟანი კაკაშვილი</t>
  </si>
  <si>
    <t>მთავრობის 2018 წლის 31 დეკემბრის №2603 განკარგულება (ბეჟანი კაკაშვილი)</t>
  </si>
  <si>
    <t>ქ. ლაგოდეხში, ჭავჭავაძის ქუჩაზე მდებარე სასოფლო-სამეურნეო დანიშნულების (მრავალწლიანი ნარგავები) 2223 კვ.მ. მიწის ნაკვეთი (მიწის ს/კ 54.03.55.218)</t>
  </si>
  <si>
    <t>ბეჟანი კაპანაძე</t>
  </si>
  <si>
    <t>მთავრობის 2018 წლის 31 დეკემბრის №2603 განკარგულება (ბეჟანი კაპანაძე)</t>
  </si>
  <si>
    <t>ქ. ლაგოდეხში, ჭავჭავაძის ქუჩაზე მდებარე სასოფლო-სამეურნეო დანიშნულების (მრავალწლიანი ნარგავები) 4431 კვ.მ. მიწის ნაკვეთი (მიწის ს/კ 54.03.55.252)</t>
  </si>
  <si>
    <t>მერი კოკილაშვილი</t>
  </si>
  <si>
    <t>მთავრობის 2018 წლის 31 დეკემბრის №2603 განკარგულება (მერი კოკილაშვილი)</t>
  </si>
  <si>
    <t>ქ. ლაგოდეხში, ჭავჭავაძის ქუჩაზე მდებარე სასოფლო-სამეურნეო დანიშნულების (მრავალწლიანი ნარგავები) 3295 კვ.მ. მიწის ნაკვეთი (მიწის ს/კ 54.03.55.237)</t>
  </si>
  <si>
    <t>ბესარიონ კობაძე</t>
  </si>
  <si>
    <t>მთავრობის 2018 წლის 31 დეკემბრის №2603 განკარგულება (ბესარიონ კობაძე)</t>
  </si>
  <si>
    <t>ქ. ლაგოდეხში, ჭავჭავაძის ქუჩაზე მდებარე სასოფლო-სამეურნეო დანიშნულების (მრავალწლიანი ნარგავები) 3081 კვ.მ. მიწის ნაკვეთი (მიწის ს/კ 54.03.55.198)</t>
  </si>
  <si>
    <t>ნინო ჭანტურიძე</t>
  </si>
  <si>
    <t>მთავრობის 2018 წლის 31 დეკემბრის №2603 განკარგულება (ნინო ჭანტურიძე)</t>
  </si>
  <si>
    <t>ქ. ლაგოდეხში, ჭავჭავაძის ქუჩაზე მდებარე სასოფლო-სამეურნეო დანიშნულების (მრავალწლიანი ნარგავები) 4473 კვ.მ. მიწის ნაკვეთი (მიწის ს/კ 54.03.55.254)</t>
  </si>
  <si>
    <t>ალა სმირნოვა</t>
  </si>
  <si>
    <t>მთავრობის 2018 წლის 31 დეკემბრის №2603 განკარგულება (ალა სმირნოვა)</t>
  </si>
  <si>
    <t>ქ. ლაგოდეხში, ჭავჭავაძის ქუჩაზე მდებარე სასოფლო-სამეურნეო დანიშნულების (მრავალწლიანი ნარგავები) 3679 კვ.მ. მიწის ნაკვეთი (მიწის ს/კ 54.03.55.244)</t>
  </si>
  <si>
    <t>დიმიტრი კუპატაძე</t>
  </si>
  <si>
    <t>მთავრობის 2018 წლის 31 დეკემბრის №2603 განკარგულება (დიმიტრი კუპატაძე)</t>
  </si>
  <si>
    <t>ქ. ლაგოდეხში, ჭავჭავაძის ქუჩაზე მდებარე სასოფლო-სამეურნეო დანიშნულების (მრავალწლიანი ნარგავები) 6087 კვ.მ. მიწის ნაკვეთი (მიწის ს/კ 54.03.55.202)</t>
  </si>
  <si>
    <t>დავით ტაბატაძე</t>
  </si>
  <si>
    <t>მთავრობის 2018 წლის 31 დეკემბრის №2603 განკარგულება (დავით ტაბატაძე)</t>
  </si>
  <si>
    <t>ქ. ლაგოდეხში, ჭავჭავაძის ქუჩაზე მდებარე სასოფლო-სამეურნეო დანიშნულების (მრავალწლიანი ნარგავები) 4439 კვ.მ., 4067 კვ.მ. და 1965 კვ.მ. მიწის ნაკვეთები (მიწის ს/კ 54.03.55.196; 54.03.55.201, 54.03.55.215)</t>
  </si>
  <si>
    <t>ცისანა ღვინიაშვილი</t>
  </si>
  <si>
    <t>მთავრობის 2018 წლის 31 დეკემბრის №2603 განკარგულება (ცისანა ღვინიაშვილი)</t>
  </si>
  <si>
    <t>ქ. ლაგოდეხში, ჭავჭავაძის ქუჩაზე მდებარე სასოფლო-სამეურნეო დანიშნულების (მრავალწლიანი ნარგავები) 2245 კვ.მ. მიწის ნაკვეთი (მიწის ს/კ 54.03.55.220)</t>
  </si>
  <si>
    <t>ვასილ კაკაბაძე</t>
  </si>
  <si>
    <t>მთავრობის 2018 წლის 31 დეკემბრის №2603 განკარგულება (ვასილ კაკაბაძე)</t>
  </si>
  <si>
    <t>ქ. ლაგოდეხში, ჭავჭავაძის ქუჩაზე მდებარე სასოფლო-სამეურნეო დანიშნულების (მრავალწლიანი ნარგავები) 2538 კვ.მ. მიწის ნაკვეთი (მიწის ს/კ 54.03.55.224)</t>
  </si>
  <si>
    <t>დავითი კაპანაძე</t>
  </si>
  <si>
    <t>მთავრობის 2018 წლის 31 დეკემბრის №2603 განკარგულება (დავითი კაპანაძე)</t>
  </si>
  <si>
    <t>ქ. ლაგოდეხში, ჭავჭავაძის ქუჩაზე მდებარე სასოფლო-სამეურნეო დანიშნულების (მრავალწლიანი ნარგავები) 3286 კვ.მ. მიწის ნაკვეთი (მიწის ს/კ 54.03.55.235)</t>
  </si>
  <si>
    <t>რაინდი ჭანტურიძე</t>
  </si>
  <si>
    <t>მთავრობის 2018 წლის 31 დეკემბრის №2603 განკარგულება (რაინდი ჭანტურიძე)</t>
  </si>
  <si>
    <t>ქ. ლაგოდეხში, ჭავჭავაძის ქუჩაზე მდებარე სასოფლო-სამეურნეო დანიშნულების (მრავალწლიანი ნარგავები) 1396 კვ.მ. და 4920 კვ.მ. მიწის ნაკვეთები (მიწის ს/კ 54.03.55.203; 54.03.55.206)</t>
  </si>
  <si>
    <t>მზეჭაბუკი ხვედელიძე</t>
  </si>
  <si>
    <t>მთავრობის 2018 წლის 31 დეკემბრის №2603 განკარგულება (მზეჭაბუკი ხვედელიძე)</t>
  </si>
  <si>
    <t>ქ. ლაგოდეხში, ჭავჭავაძის ქუჩაზე მდებარე სასოფლო-სამეურნეო დანიშნულების (მრავალწლიანი ნარგავები) 2777 კვ.მ. მიწის ნაკვეთი (მიწის ს/კ 54.03.55.230)</t>
  </si>
  <si>
    <t>ზურაბი ლობჟანიძე</t>
  </si>
  <si>
    <t>მთავრობის 2018 წლის 31 დეკემბრის №2603 განკარგულება (ზურაბი ლობჟანიძე)</t>
  </si>
  <si>
    <t>ქ. ლაგოდეხში, ჭავჭავაძის ქუჩაზე მდებარე სასოფლო-სამეურნეო დანიშნულების (მრავალწლიანი ნარგავები) 4396 კვ.მ. მიწის ნაკვეთი (მიწის ს/კ 54.03.55.250)</t>
  </si>
  <si>
    <t>ლელა ნოზაძე</t>
  </si>
  <si>
    <t>მთავრობის 2018 წლის 31 დეკემბრის №2603 განკარგულება (ლელა ნოზაძე)</t>
  </si>
  <si>
    <t>ქ. ლაგოდეხში, ჭავჭავაძის ქუჩაზე მდებარე სასოფლო-სამეურნეო დანიშნულების (მრავალწლიანი ნარგავები) 3286 კვ.მ. მიწის ნაკვეთი (მიწის ს/კ 54.03.55.234)</t>
  </si>
  <si>
    <t>მალხაზი გოშაძე</t>
  </si>
  <si>
    <t>მთავრობის 2018 წლის 31 დეკემბრის №2603 განკარგულება (მალხაზი გოშაძე)</t>
  </si>
  <si>
    <t>ქ. ლაგოდეხში, ჭავჭავაძის ქუჩაზე მდებარე სასოფლო-სამეურნეო დანიშნულების (მრავალწლიანი ნარგავები) 2098 კვ.მ. მიწის ნაკვეთი (მიწის ს/კ 54.03.55.216)</t>
  </si>
  <si>
    <t>აკაკი ჭაბაშვილი</t>
  </si>
  <si>
    <t>მთავრობის 2018 წლის 31 დეკემბრის №2603 განკარგულება (აკაკი ჭაბაშვილი)</t>
  </si>
  <si>
    <t>ქ. ლაგოდეხში, ჭავჭავაძის ქუჩაზე მდებარე სასოფლო-სამეურნეო დანიშნულების (მრავალწლიანი ნარგავები) 2270 კვ.მ. მიწის ნაკვეთი (მიწის ს/კ 54.03.55.195)</t>
  </si>
  <si>
    <t>ლევანი ფოლადაშვილი</t>
  </si>
  <si>
    <t>მთავრობის 2018 წლის 31 დეკემბრის №2603 განკარგულება (ლევანი ფოლადაშვილი)</t>
  </si>
  <si>
    <t>ქ. ლაგოდეხში, ჭავჭავაძის ქუჩაზე მდებარე სასოფლო-სამეურნეო დანიშნულების (მრავალწლიანი ნარგავები) 5715 კვ.მ. მიწის ნაკვეთი (მიწის ს/კ 54.03.55.266)</t>
  </si>
  <si>
    <t>კახაბერი კეკენაძე</t>
  </si>
  <si>
    <t>მთავრობის 2018 წლის 31 დეკემბრის №2603 განკარგულება (კახაბერი კეკენაძე)</t>
  </si>
  <si>
    <t>ქ. ლაგოდეხში, ჭავჭავაძის ქუჩაზე მდებარე სასოფლო-სამეურნეო დანიშნულების (მრავალწლიანი ნარგავები) 2463 კვ.მ. მიწის ნაკვეთი (მიწის ს/კ 54.03.55.222)</t>
  </si>
  <si>
    <t>გიორგი ქოქაშვილი</t>
  </si>
  <si>
    <t>მთავრობის 2018 წლის 31 დეკემბრის №2603 განკარგულება (გიორგი ქოქაშვილი)</t>
  </si>
  <si>
    <t>ქ. ლაგოდეხში, ჭავჭავაძის ქუჩაზე მდებარე სასოფლო-სამეურნეო დანიშნულების (მრავალწლიანი ნარგავები) 2237 კვ.მ. მიწის ნაკვეთი (მიწის ს/კ 54.03.55.219)</t>
  </si>
  <si>
    <t>ნუნუ ტყემალაძე</t>
  </si>
  <si>
    <t>მთავრობის 2018 წლის 31 დეკემბრის №2603 განკარგულება (ნუნუ ტყემალაძე)</t>
  </si>
  <si>
    <t>ქ. ლაგოდეხში, ჭავჭავაძის ქუჩაზე მდებარე სასოფლო-სამეურნეო დანიშნულების (მრავალწლიანი ნარგავები) 5727 კვ.მ. მიწის ნაკვეთი (მიწის ს/კ 54.03.55.267)</t>
  </si>
  <si>
    <t>ჯამბული გაბრიელიანი</t>
  </si>
  <si>
    <t>მთავრობის 2018 წლის 31 დეკემბრის №2603 განკარგულება (ჯამბული გაბრიელიანი)</t>
  </si>
  <si>
    <t>ქ. ლაგოდეხში, ჭავჭავაძის ქუჩაზე მდებარე სასოფლო-სამეურნეო დანიშნულების (მრავალწლიანი ნარგავები) 3291 კვ.მ. მიწის ნაკვეთი (მიწის ს/კ 54.03.55.236)</t>
  </si>
  <si>
    <t>აკაკი მესხიშვილი</t>
  </si>
  <si>
    <t>მთავრობის 2018 წლის 31 დეკემბრის №2603 განკარგულება (აკაკი მესხიშვილი)</t>
  </si>
  <si>
    <t>ქ. ლაგოდეხში, ჭავჭავაძის ქუჩაზე მდებარე სასოფლო-სამეურნეო დანიშნულების (მრავალწლიანი ნარგავები) 5701 კვ.მ. მიწის ნაკვეთი (მიწის ს/კ 54.03.55.265)</t>
  </si>
  <si>
    <t>დალი კობიაშვილი</t>
  </si>
  <si>
    <t>მთავრობის 2018 წლის 31 დეკემბრის №2603 განკარგულება (დალი კობიაშვილი)</t>
  </si>
  <si>
    <t>ქ. ლაგოდეხში, ჭავჭავაძის ქუჩაზე მდებარე სასოფლო-სამეურნეო დანიშნულების (მრავალწლიანი ნარგავები) 4729 კვ.მ. მიწის ნაკვეთი (მიწის ს/კ 54.03.55.260)</t>
  </si>
  <si>
    <t>ნურულა ჩაჩანიძე</t>
  </si>
  <si>
    <t>მთავრობის 2018 წლის 31 დეკემბრის №2603 განკარგულება (ნურულა ჩაჩანიძე)</t>
  </si>
  <si>
    <t>ქ. ლაგოდეხში, ჭავჭავაძის ქუჩაზე მდებარე სასოფლო-სამეურნეო დანიშნულების (მრავალწლიანი ნარგავები) 8558 კვ.მ. მიწის ნაკვეთი (მიწის ს/კ 54.03.55.192)</t>
  </si>
  <si>
    <t>დავითი ყოჩიაშვილი</t>
  </si>
  <si>
    <t>მთავრობის 2018 წლის 31 დეკემბრის №2603 განკარგულება (დავითი ყოჩიაშვილი)</t>
  </si>
  <si>
    <t>ქ. ლაგოდეხში, ჭავჭავაძის ქუჩაზე მდებარე სასოფლო-სამეურნეო დანიშნულების (მრავალწლიანი ნარგავები) 3442 კვ.მ. მიწის ნაკვეთი (მიწის ს/კ 54.03.55.242)</t>
  </si>
  <si>
    <t>შალვა გელაშვილი</t>
  </si>
  <si>
    <t>მთავრობის 2018 წლის 31 დეკემბრის №2603 განკარგულება (შალვა გელაშვილი)</t>
  </si>
  <si>
    <t>ქ. ლაგოდეხში, ჭავჭავაძის ქუჩაზე მდებარე სასოფლო-სამეურნეო დანიშნულების (მრავალწლიანი ნარგავები) 3804 კვ.მ. მიწის ნაკვეთი (მიწის ს/კ 54.03.55.197)</t>
  </si>
  <si>
    <t>მზია დაუდაშვილი</t>
  </si>
  <si>
    <t>მთავრობის 2018 წლის 31 დეკემბრის №2603 განკარგულება (მზია დაუდაშვილი)</t>
  </si>
  <si>
    <t>ქ. ლაგოდეხში, ჭავჭავაძის ქუჩაზე მდებარე სასოფლო-სამეურნეო დანიშნულების (მრავალწლიანი ნარგავები) 3015 კვ.მ. მიწის ნაკვეთი (მიწის ს/კ 54.03.55.231)</t>
  </si>
  <si>
    <t>აკაკი ბასილაშვილი</t>
  </si>
  <si>
    <t>მთავრობის 2018 წლის 31 დეკემბრის №2603 განკარგულება (აკაკი ბასილაშვილი)</t>
  </si>
  <si>
    <t>ქ. ლაგოდეხში, ჭავჭავაძის ქუჩაზე მდებარე სასოფლო-სამეურნეო დანიშნულების (მრავალწლიანი ნარგავები) 4412 კვ.მ. მიწის ნაკვეთი (მიწის ს/კ 54.03.55.251)</t>
  </si>
  <si>
    <t>ეთერი გაგნიძე</t>
  </si>
  <si>
    <t>მთავრობის 2018 წლის 31 დეკემბრის №2603 განკარგულება (ეთერი გაგნიძე)</t>
  </si>
  <si>
    <t>ქ. ლაგოდეხში, ჭავჭავაძის ქუჩაზე მდებარე სასოფლო-სამეურნეო დანიშნულების (მრავალწლიანი ნარგავები) 2463 კვ.მ. მიწის ნაკვეთი (მიწის ს/კ 54.03.55.221)</t>
  </si>
  <si>
    <t>გიორგი ბარნაბიშვილი</t>
  </si>
  <si>
    <t>მთავრობის 2018 წლის 31 დეკემბრის №2603 განკარგულება (გიორგი ბარნაბიშვილი)</t>
  </si>
  <si>
    <t>ქ. ლაგოდეხში, ჭავჭავაძის ქუჩაზე მდებარე სასოფლო-სამეურნეო დანიშნულების (მრავალწლიანი ნარგავები) 3022 კვ.მ. და 1059 კვ.მ. მიწის ნაკვეთები (მიწის ს/კ 54.03.55.232; 54.03.55.212)</t>
  </si>
  <si>
    <t>გივი კობაძე</t>
  </si>
  <si>
    <t>მთავრობის 2018 წლის 31 დეკემბრის №2603 განკარგულება (გივი კობაძე)</t>
  </si>
  <si>
    <t>ქ. ლაგოდეხში, ჭავჭავაძის ქუჩაზე მდებარე სასოფლო-სამეურნეო დანიშნულების (მრავალწლიანი ნარგავები) 4382 კვ.მ. მიწის ნაკვეთი (მიწის ს/კ 54.03.55.249)</t>
  </si>
  <si>
    <t>ავთანდილი ვაიტაძე</t>
  </si>
  <si>
    <t>მთავრობის 2018 წლის 31 დეკემბრის №2603 განკარგულება (ავთანდილი ვაიტაძე)</t>
  </si>
  <si>
    <t>ქ. ლაგოდეხში, ჭავჭავაძის ქუჩაზე მდებარე სასოფლო-სამეურნეო დანიშნულების (მრავალწლიანი ნარგავები) 2660 კვ.მ. მიწის ნაკვეთი (მიწის ს/კ 54.03.55.228)</t>
  </si>
  <si>
    <t>თინა ბოლათაევი</t>
  </si>
  <si>
    <t>მთავრობის 2018 წლის 31 დეკემბრის №2603 განკარგულება (თინა ბოლათაევი)</t>
  </si>
  <si>
    <t>ქ. ლაგოდეხში, ჭავჭავაძის ქუჩაზე მდებარე სასოფლო-სამეურნეო დანიშნულების (მრავალწლიანი ნარგავები) 3817 კვ.მ. მიწის ნაკვეთი (მიწის ს/კ 54.03.55.246)</t>
  </si>
  <si>
    <t>გოდერძი მეტრეველი</t>
  </si>
  <si>
    <t>მთავრობის 2018 წლის 31 დეკემბრის №2603 განკარგულება (გოდერძი მეტრეველი)</t>
  </si>
  <si>
    <t>ქ. ლაგოდეხში, ჭავჭავაძის ქუჩაზე მდებარე სასოფლო-სამეურნეო დანიშნულების (მრავალწლიანი ნარგავები) 2719 კვ.მ. მიწის ნაკვეთი (მიწის ს/კ 54.03.55.229)</t>
  </si>
  <si>
    <t>რამინ იუსუფოვი</t>
  </si>
  <si>
    <t>მთავრობის 2018 წლის 31 დეკემბრის №2603 განკარგულება (რამინ იუსუფოვი)</t>
  </si>
  <si>
    <t>ქ. ლაგოდეხში, ჭავჭავაძის ქუჩაზე მდებარე სასოფლო-სამეურნეო დანიშნულების (მრავალწლიანი ნარგავები) 5124 კვ.მ. მიწის ნაკვეთი (მიწის ს/კ 54.03.55.262)</t>
  </si>
  <si>
    <t>მთავრობის 2018 წლის 31 დეკემბრის №2603 განკარგულება (შალვა გელაშვილი 25001014741)</t>
  </si>
  <si>
    <t>ქ. ლაგოდეხში, ჭავჭავაძის ქუჩაზე მდებარე სასოფლო-სამეურნეო დანიშნულების (მრავალწლიანი ნარგავები) 2630 კვ.მ. მიწის ნაკვეთი (მიწის ს/კ 54.03.55.227)</t>
  </si>
  <si>
    <t>გელა თედიაშვილი</t>
  </si>
  <si>
    <t>მთავრობის 2018 წლის 31 დეკემბრის №2603 განკარგულება (გელა თედიაშვილი)</t>
  </si>
  <si>
    <t>ქ. ლაგოდეხში, ჭავჭავაძის ქუჩაზე მდებარე სასოფლო-სამეურნეო დანიშნულების (მრავალწლიანი ნარგავები) 4637 კვ.მ. მიწის ნაკვეთი (მიწის ს/კ 54.03.55.199)</t>
  </si>
  <si>
    <t>ჯონი მუმლაძე</t>
  </si>
  <si>
    <t>მთავრობის 2018 წლის 31 დეკემბრის №2603 განკარგულება (ჯონი მუმლაძე)</t>
  </si>
  <si>
    <t>ქ. ლაგოდეხში, ჭავჭავაძის ქუჩაზე მდებარე სასოფლო-სამეურნეო დანიშნულების (მრავალწლიანი ნარგავები) 3960 კვ.მ. მიწის ნაკვეთი (მიწის ს/კ 54.03.55.248)</t>
  </si>
  <si>
    <t>იოსები ჯოხარიძე</t>
  </si>
  <si>
    <t>მთავრობის 2018 წლის 31 დეკემბრის №2603 განკარგულება (იოსები ჯოხარიძე)</t>
  </si>
  <si>
    <t>ქ. ლაგოდეხში, ჭავჭავაძის ქუჩაზე მდებარე სასოფლო-სამეურნეო დანიშნულების (მრავალწლიანი ნარგავები) 5335 კვ.მ. მიწის ნაკვეთი (მიწის ს/კ 54.03.55.264)</t>
  </si>
  <si>
    <t>ლიანა ჩაფიძე</t>
  </si>
  <si>
    <t>მთავრობის 2018 წლის 31 დეკემბრის №2603 განკარგულება (ლიანა ჩაფიძე)</t>
  </si>
  <si>
    <t>ქ. ლაგოდეხში, ჭავჭავაძის ქუჩაზე მდებარე სასოფლო-სამეურნეო დანიშნულების (მრავალწლიანი ნარგავები) 1811 კვ.მ. მიწის ნაკვეთი (მიწის ს/კ 54.03.55.213)</t>
  </si>
  <si>
    <t>მიხეილი ილაშვილი</t>
  </si>
  <si>
    <t>მთავრობის 2018 წლის 31 დეკემბრის №2603 განკარგულება (მიხეილი ილაშვილი)</t>
  </si>
  <si>
    <t>ქ. ლაგოდეხში, ჭავჭავაძის ქუჩაზე მდებარე სასოფლო-სამეურნეო დანიშნულების (მრავალწლიანი ნარგავები) 2606 კვ.მ. მიწის ნაკვეთი (მიწის ს/კ 54.03.55.225)</t>
  </si>
  <si>
    <t>გიორგი ბოლოთაევი</t>
  </si>
  <si>
    <t>მთავრობის 2018 წლის 31 დეკემბრის №2603 განკარგულება (გიორგი ბოლოთაევი 225)</t>
  </si>
  <si>
    <t>ქ. ლაგოდეხში, ჭავჭავაძის ქუჩაზე მდებარე სასოფლო-სამეურნეო დანიშნულების (მრავალწლიანი ნარგავები) 6886 კვ.მ. მიწის ნაკვეთი (მიწის ს/კ 54.03.55.194)</t>
  </si>
  <si>
    <t>მთავრობის 2018 წლის 31 დეკემბრის №2603 განკარგულება (გიორგი ბოლოთაევი 194)</t>
  </si>
  <si>
    <t>ქ. ლაგოდეხში, ჭავჭავაძის ქუჩაზე მდებარე სასოფლო-სამეურნეო დანიშნულების (მრავალწლიანი ნარგავები) 5741 კვ.მ. მიწის ნაკვეთი (მიწის ს/კ 54.03.55.268)</t>
  </si>
  <si>
    <t>გურამი ჩაჩანიძე</t>
  </si>
  <si>
    <t>მთავრობის 2018 წლის 31 დეკემბრის №2603 განკარგულება (გურამი ჩაჩანიძე)</t>
  </si>
  <si>
    <t>ქ. ლაგოდეხში, ჭავჭავაძის ქუჩაზე მდებარე სასოფლო-სამეურნეო დანიშნულების (მრავალწლიანი ნარგავები) 3300 კვ.მ. მიწის ნაკვეთი (მიწის ს/კ 54.03.55.239)</t>
  </si>
  <si>
    <t>რუსლან კაპანაძე</t>
  </si>
  <si>
    <t>მთავრობის 2018 წლის 31 დეკემბრის №2603 განკარგულება (რუსლან კაპანაძე)</t>
  </si>
  <si>
    <t>ქ. ლაგოდეხში, ჭავჭავაძის ქუჩაზე მდებარე სასოფლო-სამეურნეო დანიშნულების (მრავალწლიანი ნარგავები) 4527 კვ.მ. მიწის ნაკვეთი (მიწის ს/კ 54.03.55.258)</t>
  </si>
  <si>
    <t>რევაზი ჭუჭულაშვილი</t>
  </si>
  <si>
    <t>მთავრობის 2018 წლის 31 დეკემბრის №2603 განკარგულება (რევაზი ჭუჭულაშვილი)</t>
  </si>
  <si>
    <t>ქ. ლაგოდეხში, ჭავჭავაძის ქუჩაზე მდებარე სასოფლო-სამეურნეო დანიშნულების (მრავალწლიანი ნარგავები) 3731 კვ.მ. და 3454 კვ.მ. მიწის ნაკვეთები (მიწის ს/კ 54.03.55.245; 54.03.55.243)</t>
  </si>
  <si>
    <t>მანანა შუბითიძე</t>
  </si>
  <si>
    <t>მთავრობის 2018 წლის 31 დეკემბრის №2603 განკარგულება (მანანა შუბითიძე)</t>
  </si>
  <si>
    <t>ქ. ლაგოდეხში, ჭავჭავაძის ქუჩაზე მდებარე სასოფლო-სამეურნეო დანიშნულების (მრავალწლიანი ნარგავები) 4527 კვ.მ. მიწის ნაკვეთი (მიწის ს/კ 54.03.55.259)</t>
  </si>
  <si>
    <t>პავლე აშოთია</t>
  </si>
  <si>
    <t>მთავრობის 2018 წლის 31 დეკემბრის №2603 განკარგულება (პავლე აშოთია)</t>
  </si>
  <si>
    <t>ქ. ლაგოდეხში, ჭავჭავაძის ქუჩაზე მდებარე სასოფლო-სამეურნეო დანიშნულების (მრავალწლიანი ნარგავები) 3314 კვ.მ. მიწის ნაკვეთი (მიწის ს/კ 54.03.55.240)</t>
  </si>
  <si>
    <t>ვალერი გლაგოლევ</t>
  </si>
  <si>
    <t>მთავრობის 2018 წლის 31 დეკემბრის №2603 განკარგულება (ვალერი გლაგოლევ)</t>
  </si>
  <si>
    <t>ქ. ლაგოდეხში, ჭავჭავაძის ქუჩაზე მდებარე სასოფლო-სამეურნეო დანიშნულების (მრავალწლიანი ნარგავები) 4514 კვ.მ. მიწის ნაკვეთი (მიწის ს/კ 54.03.55.257)</t>
  </si>
  <si>
    <t>ალექსანდრე გაგნიძე</t>
  </si>
  <si>
    <t>მთავრობის 2018 წლის 31 დეკემბრის №2603 განკარგულება (ალექსანდრე გაგნიძე 25001033731)</t>
  </si>
  <si>
    <t>ქ. ლაგოდეხში, ჭავჭავაძის ქუჩაზე მდებარე სასოფლო-სამეურნეო დანიშნულების (მრავალწლიანი ნარგავები) 4467 კვ.მ. მიწის ნაკვეთი (მიწის ს/კ 54.03.55.253)</t>
  </si>
  <si>
    <t>ალექსანდრე კონსტანტინოვი</t>
  </si>
  <si>
    <t>მთავრობის 2018 წლის 31 დეკემბრის №2603 განკარგულება (ალექსანდრე კონსტანტინოვი)</t>
  </si>
  <si>
    <t>ქ. ლაგოდეხში, ჭავჭავაძის ქუჩაზე მდებარე სასოფლო-სამეურნეო დანიშნულების (მრავალწლიანი ნარგავები) 3299 კვ.მ. მიწის ნაკვეთი (მიწის ს/კ 54.03.55.238)</t>
  </si>
  <si>
    <t>ზურაბი კაპანაძე</t>
  </si>
  <si>
    <t>მთავრობის 2018 წლის 31 დეკემბრის №2603 განკარგულება (ზურაბი კაპანაძე)</t>
  </si>
  <si>
    <t>ქ. ლაგოდეხში, ჭავჭავაძის ქუჩაზე მდებარე სასოფლო-სამეურნეო დანიშნულების (მრავალწლიანი ნარგავები) 2535 კვ.მ. მიწის ნაკვეთი (მიწის ს/კ 54.03.55.223)</t>
  </si>
  <si>
    <t>ალექსანდრე მამულაშვილი</t>
  </si>
  <si>
    <t>მთავრობის 2018 წლის 31 დეკემბრის №2603 განკარგულება (ალექსანდრე მამულაშვილი)</t>
  </si>
  <si>
    <t>ქ. ლაგოდეხში, ჭავჭავაძის ქუჩაზე მდებარე სასოფლო-სამეურნეო დანიშნულების (მრავალწლიანი ნარგავები) 4785 კვ.მ. მიწის ნაკვეთი (მიწის ს/კ 54.03.55.208)</t>
  </si>
  <si>
    <t>რობერტი სეირანოვი</t>
  </si>
  <si>
    <t>მთავრობის 2018 წლის 31 დეკემბრის №2603 განკარგულება (რობერტი სეირანოვი)</t>
  </si>
  <si>
    <t>ქ. ლაგოდეხში, ჭავჭავაძის ქუჩაზე მდებარე სასოფლო-სამეურნეო დანიშნულების (მრავალწლიანი ნარგავები) 2201 კვ.მ. მიწის ნაკვეთი (მიწის ს/კ 54.03.55.217)</t>
  </si>
  <si>
    <t>მთავრობის 2018 წლის 31 დეკემბრის №2603 განკარგულება (ალექსანდრე გაგნიძე 25001012146)</t>
  </si>
  <si>
    <t>ქ. ლაგოდეხში, ჭავჭავაძის ქუჩაზე მდებარე სასოფლო-სამეურნეო დანიშნულების (მრავალწლიანი ნარგავები) 4494 კვ.მ. მიწის ნაკვეთი (მიწის ს/კ 54.03.55.255)</t>
  </si>
  <si>
    <t>ნანა ბაგაევი</t>
  </si>
  <si>
    <t>მთავრობის 2018 წლის 31 დეკემბრის №2603 განკარგულება (ნანა ბაგაევი)</t>
  </si>
  <si>
    <t>ქ. ლაგოდეხში, ჭავჭავაძის ქუჩაზე მდებარე სასოფლო-სამეურნეო დანიშნულების (მრავალწლიანი ნარგავები) 3346 კვ.მ. მიწის ნაკვეთი (მიწის ს/კ 54.03.55.241)</t>
  </si>
  <si>
    <t>ნოდარი ბარბაქაძე</t>
  </si>
  <si>
    <t>მთავრობის 2018 წლის 31 დეკემბრის №2603 განკარგულება (ნოდარი ბარბაქაძე)</t>
  </si>
  <si>
    <t>ქ. ლაგოდეხში, ჭავჭავაძის ქუჩაზე მდებარე სასოფლო-სამეურნეო დანიშნულების (მრავალწლიანი ნარგავები) 5294 კვ.მ. მიწის ნაკვეთი (მიწის ს/კ 54.03.55.263)</t>
  </si>
  <si>
    <t>ჟულიეტა ჩაკვეტაძე</t>
  </si>
  <si>
    <t>მთავრობის 2018 წლის 31 დეკემბრის №2603 განკარგულება (ჟულიეტა ჩაკვეტაძე)</t>
  </si>
  <si>
    <t>ქ. თელავი, თამარ მეფის ქუჩა, ფართობი 53,14 კვ.მ (მიწის (უძრავი ქონების) საკადასტრო კოდი №53.20.43.076.01.026) (ბინა N26)</t>
  </si>
  <si>
    <t>გიორგი ოხანაშვილი</t>
  </si>
  <si>
    <t>მთავრობის 2018 წლის 25 დეკემბრის №2432 განკარგულება (გიორგი ოხანაშვილი)</t>
  </si>
  <si>
    <t>ქ. თელავი, თამარ მეფის ქუჩა, ფართობი 73,75 კვ.მ (მიწის (უძრავი ქონების) საკადასტრო კოდი №53.20.43.077.01.018) (ბინა N18)</t>
  </si>
  <si>
    <t>მირიან ბალხამიშვილი</t>
  </si>
  <si>
    <t>მთავრობის 2018 წლის 25 დეკემბრის №2432 განკარგულება (მირიან ბალხამიშვილი)</t>
  </si>
  <si>
    <t>ქ. თელავი, თამარ მეფის ქუჩა, ფართობი 73,75 კვ.მ (მიწის (უძრავი ქონების) საკადასტრო კოდი №53.20.43.077.01.024) (ბინა N24)</t>
  </si>
  <si>
    <t>დარეჯანი მსუქნიშვილი</t>
  </si>
  <si>
    <t>მთავრობის 2018 წლის 25 დეკემბრის №2432 განკარგულება (დარეჯანი მსუქნიშვილი)</t>
  </si>
  <si>
    <t>ქ. თელავი, თამარ მეფის ქუჩა, ფართობი 37,18 კვ.მ (მიწის (უძრავი ქონების) საკადასტრო კოდი №53.20.43.080.01.001) (ბინა N1)</t>
  </si>
  <si>
    <t>ქეთევან ობოლაშვილი</t>
  </si>
  <si>
    <t>მთავრობის 2018 წლის 25 დეკემბრის №2432 განკარგულება (ქეთევან ობოლაშვილი)</t>
  </si>
  <si>
    <t>ქ. თელავი, სამხედრო ქალაქის დასახლება, ფართობი 57,60 კვ.მ (მიწის (უძრავი ქონების) საკადასტრო კოდი №53.20.43.079.01.013) (კორპუსი N26, ბინა N13)</t>
  </si>
  <si>
    <t>ანა ავბეწაშვილი</t>
  </si>
  <si>
    <t>მთავრობის 2018 წლის 25 დეკემბრის №2432 განკარგულება (ანა ავბეწაშვილი)</t>
  </si>
  <si>
    <t>ქ. თელავი, თამარ მეფის ქუჩა, ფართობი 53,14 კვ.მ (მიწის (უძრავი ქონების) საკადასტრო კოდი №53.20.43.076.01.038) (ბინა N38)</t>
  </si>
  <si>
    <t>ანეტა ხაჩიძე</t>
  </si>
  <si>
    <t>მთავრობის 2018 წლის 25 დეკემბრის №2432 განკარგულება (ანეტა ხაჩიძე)</t>
  </si>
  <si>
    <t>ქ. თელავი, თამარ მეფის ქუჩა, ფართობი 53,56 კვ.მ (მიწის (უძრავი ქონების) საკადასტრო კოდი №53.20.43.080.01.026) (ბინა N26)</t>
  </si>
  <si>
    <t>მავრა ნარსიძე</t>
  </si>
  <si>
    <t>მთავრობის 2018 წლის 25 დეკემბრის №2432 განკარგულება (მავრა ნარსიძე)</t>
  </si>
  <si>
    <t>ქ. თელავი, თამარ მეფის ქუჩა, ფართობი 37,22 კვ.მ (მიწის (უძრავი ქონების) საკადასტრო კოდი №53.20.43.080.01.037) (ბინა N37)</t>
  </si>
  <si>
    <t>პაატა წიკლაური</t>
  </si>
  <si>
    <t>მთავრობის 2018 წლის 25 დეკემბრის №2432 განკარგულება (პაატა წიკლაური)</t>
  </si>
  <si>
    <t>ქ. თელავი, თამარ მეფის ქუჩა, ფართობი 51,74 კვ.მ (მიწის (უძრავი ქონების) საკადასტრო კოდი №53.20.43.080.01.018) (ბინა N18)</t>
  </si>
  <si>
    <t>ივანე ღოღაძე</t>
  </si>
  <si>
    <t>მთავრობის 2018 წლის 25 დეკემბრის №2432 განკარგულება (ივანე ღოღაძე)</t>
  </si>
  <si>
    <t>ქ. თელავი, თამარ მეფის ქუჩა, ფართობი 57,28 კვ.მ (მიწის (უძრავი ქონების) საკადასტრო კოდი №53.20.43.076.01.015) (ბინა N15)</t>
  </si>
  <si>
    <t>ვასილ ბუცხრიკიძე</t>
  </si>
  <si>
    <t>მთავრობის 2018 წლის 25 დეკემბრის №2432 განკარგულება (ვასილ ბუცხრიკიძე)</t>
  </si>
  <si>
    <t>ქ. თელავი, სამხედრო ქალაქის დასახლება, ფართობი 73,84 კვ.მ (მიწის (უძრავი ქონების) საკადასტრო კოდი №53.20.43.079.01.018) (კორპუსი N26, ბინა N18)</t>
  </si>
  <si>
    <t>გიორგი ტეტებოშვილი</t>
  </si>
  <si>
    <t>მთავრობის 2018 წლის 25 დეკემბრის №2432 განკარგულება (გიორგი ტეტებოშვილი)</t>
  </si>
  <si>
    <t>ქ. თელავი, სამხედრო ქალაქის დასახლება, ფართობი 58,71 კვ.მ (მიწის (უძრავი ქონების) საკადასტრო კოდი №53.20.43.079.01.003) (კორპუსი N26, ბინა N3)</t>
  </si>
  <si>
    <t>ოთარი ბალხამიშვილი</t>
  </si>
  <si>
    <t>მთავრობის 2018 წლის 25 დეკემბრის №2432 განკარგულება (ოთარი ბალხამიშვილი)</t>
  </si>
  <si>
    <t>ქ. თელავი, თამარ მეფის ქუჩა, ფართობი 59,29 კვ.მ (მიწის (უძრავი ქონების) საკადასტრო კოდი №53.20.43.077.01.022) (ბინა N22)</t>
  </si>
  <si>
    <t>გიორგი შარმიაშვილი</t>
  </si>
  <si>
    <t>მთავრობის 2018 წლის 25 დეკემბრის №2432 განკარგულება (გიორგი შარმიაშვილი)</t>
  </si>
  <si>
    <t>ქ. თელავი, სამხედრო ქალაქის დასახლება, ფართობი 72,63 კვ.მ (მიწის (უძრავი ქონების) საკადასტრო კოდი №53.20.43.079.01.001) (კორპუსი N26, ბინა N1)</t>
  </si>
  <si>
    <t>ნელი ოხანაშვილი</t>
  </si>
  <si>
    <t>მთავრობის 2018 წლის 25 დეკემბრის №2432 განკარგულება (ნელი ოხანაშვილი)</t>
  </si>
  <si>
    <t>ქ. თელავი, სამხედრო ქალაქის დასახლება, ფართობი 72,63 კვ.მ (მიწის (უძრავი ქონების) საკადასტრო კოდი №53.20.43.079.01.010) (კორპუსი N26, ბინა N10)</t>
  </si>
  <si>
    <t>ანა მურველაშვილი</t>
  </si>
  <si>
    <t>მთავრობის 2018 წლის 25 დეკემბრის №2432 განკარგულება (ანა მურველაშვილი)</t>
  </si>
  <si>
    <t>ქ. თელავი, თამარ მეფის ქუჩა, ფართობი 47,85 კვ.მ (მიწის (უძრავი ქონების) საკადასტრო კოდი №53.20.43.076.01.011) (ბინა N11)</t>
  </si>
  <si>
    <t>მერი ჯავახიშვილი</t>
  </si>
  <si>
    <t>მთავრობის 2018 წლის 25 დეკემბრის №2432 განკარგულება (მერი ჯავახიშვილი)</t>
  </si>
  <si>
    <t>ქ. თელავი, თამარ მეფის ქუჩა, ფართობი 48,78 კვ.მ (მიწის (უძრავი ქონების) საკადასტრო კოდი №53.20.43.080.01.005) (ბინა N5)</t>
  </si>
  <si>
    <t>მიხეილი მაზანიშვილი</t>
  </si>
  <si>
    <t>მთავრობის 2018 წლის 25 დეკემბრის №2432 განკარგულება (მიხეილი მაზანიშვილი)</t>
  </si>
  <si>
    <t>ქ. თელავი, თამარ მეფის ქუჩაზე მდებარე ფართობით 53,87 კვ.მ (მიწის (უძრავი ქონების) საკადასტრო კოდი №53.20.43.080.01.012) (ბინა N12)</t>
  </si>
  <si>
    <t>გელა დემეტრეშვილი</t>
  </si>
  <si>
    <t>მთავრობის 2018 წლის 25 დეკემბრის №2432 განკარგულება (გელა დემეტრეშვილი)</t>
  </si>
  <si>
    <t>ქ. თელავი, თამარ მეფის ქუჩაზე მდებარე ფართობით 58,71 კვ.მ (მიწის (უძრავი ქონების) საკადასტრო კოდი №53.20.43.077.01.003) (ბინა N3)</t>
  </si>
  <si>
    <t>ივანე დემინაშვილი</t>
  </si>
  <si>
    <t>მთავრობის 2018 წლის 25 დეკემბრის №2432 განკარგულება (ივანე დემინაშვილი)</t>
  </si>
  <si>
    <t>ქ. თელავი, თამარ მეფის ქუჩაზე მდებარე ფართობით 31,83 კვ.მ (მიწის (უძრავი ქონების) საკადასტრო კოდი №53.20.43.077.01.014) (ბინა N14)</t>
  </si>
  <si>
    <t>ირა ნახუცრიშვილი</t>
  </si>
  <si>
    <t>მთავრობის 2018 წლის 25 დეკემბრის №2432 განკარგულება (ირა ნახუცრიშვილი)</t>
  </si>
  <si>
    <t>ქ. თელავი, თამარ მეფის ქუჩაზე მდებარე ფართობს 78,83 კვ.მ (მიწის (უძრავი ქონების) საკადასტრო კოდი №53.20.43.077.01.004) (ბინა N4)</t>
  </si>
  <si>
    <t>რუსუდან ნოზაძე</t>
  </si>
  <si>
    <t>მთავრობის 2018 წლის 25 დეკემბრის №2432 განკარგულება (რუსუდან ნოზაძე)</t>
  </si>
  <si>
    <t>ქ. თბილისში, ჩუბინიშვილის ქუჩა N30-ში მდებარე უძრავი ქონება: N01.16.01.018.023.01.501; N01.16.01.018.023.01.502; N01.16.01.018.023.01.503; N01.16.01.018.023.02.502; N01.16.01.018.023.04.500.</t>
  </si>
  <si>
    <t>ბმა აფხაზეთელები</t>
  </si>
  <si>
    <t>მთავრობის 2018 წლის 13 დეკემბრის N2399 განკარგულება (ბმა აფხაზეთელები)</t>
  </si>
  <si>
    <t>ქ. თბილისში, ზესტაფონის ქუჩა N1 (ნაკვეთი 09/008): N01.12.12.009.008.01.510; N01.12.12.009.008.01.511; N01.12.12.009.008.01.512; N01.12.12.009.008.01.513.</t>
  </si>
  <si>
    <t>ბმა აფხა</t>
  </si>
  <si>
    <t>მთავრობის 2018 წლის 13 დეკემბრის N2399 განკარგულება (ბმა აფხა)</t>
  </si>
  <si>
    <t>ქ. ბათუმში, ფალიაშვილის ქუჩა N14-ში მდებარე 371 კვ.მ. არასასოფლო-სამეურნეო დანიშნულების მიწის ნაკვეთსა და მასზე არსებულ შენობა-ნაგებობ(ებ)ს საერთო ფართით - 414 კვ.მ. (მიწის (უძრავი ქონების) საკადასტრო კოდი: N05.03.30.001)</t>
  </si>
  <si>
    <t>ბადრი ბაკურიძე და ნაზიმ ბაკურიძე</t>
  </si>
  <si>
    <t>მთავრობის 2019 წლის 7 თებერვლის N167 განკარგულება</t>
  </si>
  <si>
    <t>თელავის მუნიციპალიტეტში, თელავის მუნიციპალიტეტის მიწებში მდებარე, 1512.00 კვ.მ არასასოფლო-სამეურნეო დანიშნულების მიწის ნაკვეთს (მიწის (უძრავი ქონების) საკადასტრო კოდი: №53.18.31.111)</t>
  </si>
  <si>
    <t>შპს სტორი 405162112</t>
  </si>
  <si>
    <t>მთავრობის 2019 წლის 28 იანვრის №81 განკარგულება</t>
  </si>
  <si>
    <t>15.05.2020 წლამდე უზრუნველყოს საქართველოს მთავრობას, შპს „გოტა 21“-ს (უფლებამონაცვლე: შპს „სტორი“), სს „ელექტროენერგეტიკული სისტემის კომერციულ ოპერატორს“, სს „საქართველოს სახელმწიფო ელექტროსისტემას“, სს „გაერთიანებულ ენერგეტიკულ სისტემა საქრუსენერგოსა“ და შპს „ენერგოტრანსს“ შორის 2015 წლის 14 ივლისს გაფორმებული ურთიერთგაგების მემორანდუმით განსაზღვრული ჰიდროელექტროსადგურ „სტორი 1“-ის აშენება და ამავე მემორანდუმით განსაზღვრულ ვადაში ექსპლუატაციაში მიღება</t>
  </si>
  <si>
    <t>დარღვეული</t>
  </si>
  <si>
    <t>გარდაბნის მუნიციპალიტეტში, სოფელ კრწანისში მდებარე 9 კვ.მ არასასოფლო-სამეურნეო დანიშნულების მიწის ნაკვეთს (მიწის (უძრავი ქონების) საკადასტრო კოდი: №81.04.19.267), გარდაბნის მუნიციპალიტეტში, სოფელ ახალ სამგორში მდებარე 9 კვ.მ არასასოფლო-სამეურნეო დანიშნულების მიწის ნაკვეთს (მიწის (უძრავი ქონების) საკადასტრო კოდი: №81.13.01.432), მცხეთის მუნიციპალიტეტში, სოფელ ლისში მდებარე 58 კვ.მ არასასოფლო-სამეურნეო დანიშნულების მიწის ნაკვეთს (მიწის (უძრავი ქონების) საკადასტრო კოდი: №72.16.19.295), ადიგენის მუნიციპალიტეტში, სოფელ გორგულში მდებარე 20 კვ.მ არასასოფლო-სამეურნეო დანიშნულების მიწის ნაკვეთს (მიწის (უძრავი ქონების) საკადასტრო კოდი: №61.04.22.327) და ჭიათურის მუნიციპალიტეტში, საჩხერის გზატკეცილზე მდებარე 9 კვ.მ არასასოფლო-სამეურნეო დანიშნულების მიწის ნაკვეთს (მიწის (უძრავი ქონების) საკადასტრო კოდი: №38.10.31.324)</t>
  </si>
  <si>
    <t>მთავრობის 2019 წლის 7 თებერვლის №162 განკარგულება</t>
  </si>
  <si>
    <t>04.03.2020 წლამდე სატრანსფორმატორო პუნქტის განთავსება</t>
  </si>
  <si>
    <t>ქალაქ თბილისში, ვაჟა-ფშაველას გამზირი N29-ის მიმდებარედ 960.00 კვ.მ არასასოფლო-სამეურნეო დანიშნულების მიწის ნაკვეთს (მიწის (უძრავი ქონების) საკადასტრო კოდი N01.10.15.007.153)</t>
  </si>
  <si>
    <t>შპს იბერკომპანი 231963818</t>
  </si>
  <si>
    <t>მთავრობის 2018 წლის 13 დეკემბრის N2396 განკარგულება</t>
  </si>
  <si>
    <t>ქ. რუსთავში, მე-12 მ/რ-ის მიმდებარე ტერიტორიაზე არსებულ 7404.00 კვ.მ არასასოფლო-სამეურნეო დანიშნულების მიწის ნაკვეთს და მასზე განთავსებულ შენობა-ნაგებობებს: №1 (საერთო ფართით - 1442.80 კვ.მ) და №2 (მიწის (უძრავი ქონების) საკადასტრო კოდი №02.02.04.094) და ამავე მისამართზე არსებულ 1740.00 კვ.მ არასასოფლო-სამეურნეო დანიშნულების მიწის ნაკვეთს (მიწის (უძრავი ქონების) საკადასტრო კოდი №02.02.06.621)</t>
  </si>
  <si>
    <t>შპს ვი-აი-პი + 216429577</t>
  </si>
  <si>
    <t>მთავრობის 2019 წლის 28 იანვრის №74 განკარგულება</t>
  </si>
  <si>
    <t>07.03.2021 წლამდე მრავალფუნქციური კომპლექსის (რომელიც მოიცავს (მაგრამ შესაძლოა, არ შემოიგარლებოდეს) სავაჭრო ობიეტ(ებ)ს, კვების ობიექტ(ებ)ს, კინო დარბაზ(ებ)ს,, შემოღობვას, გამწვანებას, გარე განათებას) შექმნის მიზნით, სამშენებლო/სარეკონსტრუქციო სამუშაოების განხორციელება, ექსპლუატაციაში მიღება, ფუნქციონირების დაწყება და ამ მიზნით 6 000 000 ლარის ოდენობის ინვესტიციის განხორციელება.</t>
  </si>
  <si>
    <t>ოზურგეთის მუნიციპალიტეტში, სოფელ ლიხაურში მდებარე 3338 კვ.მ. არასასოფლო-სამეურნეო დანიშნულების მიწის ნაკვეთი და მასზე განთავსებული შენობა-ნაგებობები (ს/კ 26.16.25.098)</t>
  </si>
  <si>
    <t>საქართველოს სამოციქულო ავტოკეფალური მართლმადიდებელი ეკლესია 204395537</t>
  </si>
  <si>
    <t>მთავრობის 2019 წლის 8 თებერვლის №203 განკარგულება</t>
  </si>
  <si>
    <t>ქალაქ ცაგერში, აღმაშენებლის ქუჩა N72-ში მდებარე 2523 კვ.მ. არასასოფლო-სამეურნეო დანიშნულების მიწის ნაკვეთი და მასზე განთავსებული შენობა-ნაგებობა N1 (ს/კ 89.03.21.105)</t>
  </si>
  <si>
    <t>მთავრობის 2019 წლის 12 თებერვლის №227 განკარგულება</t>
  </si>
  <si>
    <t>ქ. თელავი, სამხედრო ქალაქის დასახლება, ფართობი 31,51 კვ.მ (მიწის (უძრავი ქონების) საკადასტრო კოდი №53.20.43.079.01.002) (კორპუსი N26, ბინა N2)</t>
  </si>
  <si>
    <t>გიორგი მაისურაძე</t>
  </si>
  <si>
    <t>მთავრობის 2018 წლის 25 დეკემბრის №2432 განკარგულება (გიორგი მაისურაძე)</t>
  </si>
  <si>
    <t>ქ. თელავი, თამარ მეფის ქუჩა, ფართობი 37,19 კვ.მ (მიწის (უძრავი ქონების) საკადასტრო კოდი №53.20.43.076.01.007) (ბინა N7)</t>
  </si>
  <si>
    <t>ნინო გერგეშელიძე</t>
  </si>
  <si>
    <t>მთავრობის 2018 წლის 25 დეკემბრის №2432 განკარგულება (ნინო გერგეშელიძე)</t>
  </si>
  <si>
    <t>ქ. თელავი, თამარ მეფის ქუჩა, ფართობი 45.18 კვ.მ (მიწის (უძრავი ქონების) საკადასტრო კოდი №53.20.43.076.01.033) (ბინა N33)</t>
  </si>
  <si>
    <t>ნანა ნადირაშვილი</t>
  </si>
  <si>
    <t>მთავრობის 2018 წლის 25 დეკემბრის №2432 განკარგულება (ნანა ნადირაშვილი)</t>
  </si>
  <si>
    <t>ქ. თელავი, თამარ მეფის ქუჩა, ფართობი 48.25 კვ.მ (მიწის (უძრავი ქონების) საკადასტრო კოდი №53.20.43.080.01.033) (ბინა N33)</t>
  </si>
  <si>
    <t>თამარი მაისურაძე</t>
  </si>
  <si>
    <t>მთავრობის 2018 წლის 25 დეკემბრის №2432 განკარგულება (თამარი მაისურაძე)</t>
  </si>
  <si>
    <t>ქ. თელავი, თამარ მეფის ქუჩა, ფართობი 48.78 კვ.მ (მიწის (უძრავი ქონების) საკადასტრო კოდი №53.20.43.080.01.008) (ბინა N8)</t>
  </si>
  <si>
    <t>დავით არუთინოვი</t>
  </si>
  <si>
    <t>მთავრობის 2018 წლის 25 დეკემბრის №2432 განკარგულება (დავით არუთინოვი)</t>
  </si>
  <si>
    <t>ქ. ლაგოდეხში, ჭავჭავაძის ქუჩაზე მდებარე სასოფლო-სამეურნეო დანიშნულების (მრავალწლიანი ნარგავები) 1594 კვ.მ. მიწის ნაკვეთი (მიწის ს/კ 54.03.55.200)</t>
  </si>
  <si>
    <t>თორნიკე კაპანაძე</t>
  </si>
  <si>
    <t>მთავრობის 2018 წლის 31 დეკემბრის №2603 განკარგულება (თორნიკე კაპანაძე)</t>
  </si>
  <si>
    <t>ქ. ლაგოდეხში, ჭავჭავაძის ქუჩაზე მდებარე სასოფლო-სამეურნეო დანიშნულების (მრავალწლიანი ნარგავები) 2626 კვ.მ. მიწის ნაკვეთი (მიწის ს/კ 54.03.55.226)</t>
  </si>
  <si>
    <t>მაია ბლიაძე</t>
  </si>
  <si>
    <t>მთავრობის 2018 წლის 31 დეკემბრის №2603 განკარგულება (მაია ბლიაძე)</t>
  </si>
  <si>
    <t>ონის მუნიციპალიტეტში, მოედნის ქუჩა N2-ში მდებარე, ფართობით 207 კვ.მ. არასასოფლო-სამეურნეო დანიშნულების მიწის ნაკვეთი და N1 შენობა ნაგებობა (ს/კ 88.18.21.827)</t>
  </si>
  <si>
    <t>ვარა კობერიძე</t>
  </si>
  <si>
    <t>მთავრობის 2018 წლის 31 დეკემბრის №2601 განკარგულება (ვარა კობერიძე)</t>
  </si>
  <si>
    <t>ქ. თბილისში, გრიგოლ ფერაძის N3-ში, კორპუსი N2-ში მდებარე უძრავი ქონება: N01.72.14.013.414.01.587; N01.72.14.013.414.01.588; N01.72.14.013.414.01.589; N01.72.14.013.414.01.590; N01.72.14.013.414.01.591; N01.72.14.013.414.01.592.</t>
  </si>
  <si>
    <t>ბმა ფენიქსი 7</t>
  </si>
  <si>
    <t>მთავრობის 2018 წლის 13 დეკემბრის N2399 განკარგულება (ფენიქსი 7)</t>
  </si>
  <si>
    <t>ხელვაჩაურის მუნიციპალიტეტში, სოფელ სამებაში მდებარე 17959 კვ.მ. არასასოფლო-სამეურნეო დანიშნულების მიწის ნაკვეთი (ს/კ 22.23.01.459) და 3558 კვ.მ. არასასოფლო-სამეურნეო დანიშნულების მიწის ნაკვეთი (ს/კ 22.23.01.458), ხელვაჩაურის მუნიციპალიტეტში, სოფელ ახალშენში მდებარე 22708 კვ.მ. არასასოფლო-სამეურნეო დანიშნულების მიწის ნაკვეთი (ს/კ 22.22.13.499) და 16388 კვ.მ. არასასოფლო-სამეურნეო დანიშნულების მიწის ნაკვეთი (ს/კ 22.23.01.024)</t>
  </si>
  <si>
    <t>მთავრობის 2019 წლის 13 მარტის №480 განკარგულება</t>
  </si>
  <si>
    <t>ჭიათურის მუნიციპალიტეტში, 9 აპრილის და ჩაჩანიძის ქუჩების გადაკვეთაზე მდებარე 805 კვ.მ. არასასოფლო-სამეურნეო დანიშნულების მიწის ნაკვეთი (ს/კ 38.10.35.378)</t>
  </si>
  <si>
    <t>მთავრობის 2019 წლის 13 მარტის №481 განკარგულება</t>
  </si>
  <si>
    <t>ქალაქ თბილისში, წინანდლის ქუჩა N9-ში (ნაკვეთი 01/301) მდებარე არასასოფლო-სამეურნეო დანიშნულების 15 კვ.მ. მიწის ნაკვეთს (მიწის (უძრავი ქონების) საკადასტრო კოდი: N01.17.13.001.385), 4 კვ.მ. მიწის ნაკვეთს (მიწის (უძრავი ქონების) საკადასტრო კოდი: N01.17.13.001.386), 4 კვ.მ. მიწის ნაკვეთს (მიწის (უძრავი ქონების) საკადასტრო კოდი: N01.17.13.001.387) და 91 კვ.მ. მიწის ნაკვეთს (მიწის (უძრავი ქონების) საკადასტრო კოდი: N01.17.13.001.388)</t>
  </si>
  <si>
    <t>შპს რეაბილიტაციის ცენტრი 404409305</t>
  </si>
  <si>
    <t>მთავრობის 2019 წლის 19 თებერვლის N316 განკარგულება</t>
  </si>
  <si>
    <t>19.06.2019 წლამდე, მყიდველის საკუთრებაში არსებულ უძრავ ქონებაზე (მიწის (უძრავი ქონების) საკადასტრო კოდი: N01.17.13.001.077) და ქონებაზე ან მის ნაწილზე არანაკლებ 190 000 (ას ოთხმოცდაათი ათასი) ლარის ინვესტიციის (დამატებული ღირებულების გადასახადის გავალისწინების გარეშე) განხორციელება.</t>
  </si>
  <si>
    <t>ქალაქ თბილისში, იპოლიტ-ივანოვის ქუჩა №12-ში მდებარე 3507.00 კვ.მ არასასოფლო-სამეურნეო დანიშნულების მიწის ნაკვეთსა და მასზე განთავსებულ შენობა-ნაგებობებს №1 და №2 (ნანგრევი) (მიწის (უძრავი ქონების) საკადასტრო კოდი: №01.11.05.029.318)</t>
  </si>
  <si>
    <t>შპს გლას სერვისი 400228464</t>
  </si>
  <si>
    <t>მთავრობის 2018 წლის 26 დეკემბრის №2453 განკარგულება</t>
  </si>
  <si>
    <t>26.12.2020 წლამდე ქონებაზე მინის ან მინის ნაწარმის მწარმოებელი საწარმოს შექმნა და წარმოების დაწყება და 1 845 228 ლარის ინვესტიციის განხორციელება</t>
  </si>
  <si>
    <t>ქალაქ თბილისში, კახეთის გზატკეცილზე, „ავტოვაზის“ მიმდებარედ არსებულ 10034.00 კვ.მ არასასოფლო-სამეურნეო დანიშნულების მიწის ნაკვეთს (მიწის (უძრავი ქონების) საკადასტრო კოდი №01.19.18.003.050)</t>
  </si>
  <si>
    <t>შპს მეამა 405139425</t>
  </si>
  <si>
    <t>მთავრობის 2019 წლის 11 მარტის №462 განკარგულება</t>
  </si>
  <si>
    <t>29.03.2021 წლამდე „ქონების“ განვითარების მიზნით, უზრუნველყოს „ქონებაზე“ არანაკლებ 500 000 (ხუთასი ათასი) ლარის ინვესტიციის განხორციელება;</t>
  </si>
  <si>
    <t>ზუგდიდის მუნიციპალიტეტში, სოფელ ანაკლიაში მდებარე შენობა-ნაგებობა №1, სართული 3, ბინა №19, ფართი 49.80 კვ.მ. (ს/კ 43.30.41.287.02.019)</t>
  </si>
  <si>
    <t>ნინო ინწკირველი</t>
  </si>
  <si>
    <t>მთავრობის 2019 წლის 15 მარტის №531 განკარგულება (ნინო ინწკირველი)</t>
  </si>
  <si>
    <t>ზუგდიდის მუნიციპალიტეტში, სოფელ ანაკლიაში მდებარე შენობა-ნაგებობა №1, სართული 3, ბინა №20, ფართი 46.40 კვ.მ. (ს/კ 43.30.41.287.02.020)</t>
  </si>
  <si>
    <t>გალაქტიონ ღუდუშაური</t>
  </si>
  <si>
    <t>მთავრობის 2019 წლის 15 მარტის №531 განკარგულება (გალაქტიონ ღუდუშაური)</t>
  </si>
  <si>
    <t>ქ. თბილისში, კახეთის გზატკეცილზე, ლილოს ბაზრობის მიმდებარედ არასასოფლო სამეურნეო დანიშნულების მიწის ნაკვეთები და მათზე განტავსებული შენობა-ნაგებობები (უძრავი ქონების ს/კ : 01.19.13.004.006, 01.19.13.004.008, 01.19.13.004.009, 01.19.13.004.010, 01.19.13.004.011, 01.19.13.004.012, 01.19.13.004.013, 01.19.13.004.014, 01.19.13.004.016)</t>
  </si>
  <si>
    <t>შპს ფერია 208150677</t>
  </si>
  <si>
    <t>მთავრობის 2019 წლის 22 მარტის N641 განკარგულება</t>
  </si>
  <si>
    <r>
      <rPr>
        <rFont val="Arial"/>
        <color theme="1"/>
        <sz val="10.0"/>
      </rPr>
      <t>2017 წლის 19 ივლისის ნასყიდობის ხელშეკრულებაში (194030.7ლ) შესული ცვლილების თანახმად 3.1.1</t>
    </r>
    <r>
      <rPr>
        <rFont val="Arial"/>
        <color theme="1"/>
        <sz val="10.0"/>
        <vertAlign val="superscript"/>
      </rPr>
      <t>1</t>
    </r>
    <r>
      <rPr>
        <rFont val="Arial"/>
        <color theme="1"/>
        <sz val="10.0"/>
      </rPr>
      <t xml:space="preserve"> მუხლის საფუძველზე გადასახდელი საპრივატიზებო საფასური</t>
    </r>
  </si>
  <si>
    <t>შპს სოკარ ჯორჯია გაზი 202403121</t>
  </si>
  <si>
    <t>მთავრობის 2019 წლის 27 თებერვლის N375 განკარგულება</t>
  </si>
  <si>
    <t>ზუგდიდის მუნიციპალიტეტში, სოფელ ანაკლიაში მდებარე შენობა-ნაგებობა №1, სართული 3, ბინა №18, ფართი 52.20 კვ.მ. (ს/კ 43.30.41.287.02.018)</t>
  </si>
  <si>
    <t>ილია პოპიაშვილ</t>
  </si>
  <si>
    <t>მთავრობის 2019 წლის 15 მარტის №531 განკარგულება (ილია პოპიაშვილი)</t>
  </si>
  <si>
    <t>გარდაბნის მუნიციპალიტეტში, სოფელ სართიჭალაში მდებარე 23 882 კვ.მ. არასასოფლო-სამეურნეო დანიშნულების მიწის ნაკვეთს (მიწის (უძრავი ქონების) საკადასტრო კოდი №81.12.08.828)</t>
  </si>
  <si>
    <t>შპს ჩირინა 203842137</t>
  </si>
  <si>
    <t>მთავრობის 2019 წლის 29 მარტის №698 განკარგულება</t>
  </si>
  <si>
    <t>„ხელშეკრულების“ გაფორმებიდან 2021 წლამდე, უზრუნველყოს „ქონების“ ან მისი ნაწილისა და „მყიდველის“ საკუთრებაში არსებული, გარდაბნის მუნიციპალიტეტში, სოფელ სართიჭალაში მდებარე 152 493 კვ.მ არასასოფლო სამეურნეო დანიშნულების მიწის ნაკვეთის (მიწის (უძრავი ქონების) საკადასტრო კოდი №81.12.08.785) ან მისი ნაწილის განვითარების მიზნით, ამავე უძრავ ქონებაზე არანაკლებ 500 000 (ხუთასი ათასი) ლარის ოდენობის ინვესტიციის განხორციელება</t>
  </si>
  <si>
    <t>ქ. თბილისში, ი. ჭავჭავაძის გამზ. N29-31-33-ში მდებარე 548 კვ.მ. არასასოფლო-სამეურნეო დანიშნულების მიწის ნაკვეთი და მასზე განთავსებული შენობა-ნაგებობები N1 და N2 (ჭა) (ს/კ 01.14.14.012.073)</t>
  </si>
  <si>
    <t>მთავრობის 2019 წლის 26 მარტის N648 განკარგულება</t>
  </si>
  <si>
    <t>დმანისის მუნიციპალიტეტში, სოფელ სარკინეთში მდებარე 9 კვ.მ არასასოფლო-სამეურნეო დანიშნულების მიწის ნაკვეთს (მიწის (უძრავი ქონების) საკადასტრო კოდი: №82.06.42.087), ყაზბეგის მუნიციპალიტეტში, დაბა გუდაურში მდებარე 46 კვ.მ არასასოფლო-სამეურნეო დანიშნულების მიწის ნაკვეთს (მიწის (უძრავი ქონების) საკადასტრო კოდი: №74.06.15.052) და თელავის მუნიციპალიტეტში, სოფელ კონდოლში მდებარე 9 კვ.მ არასასოფლო-სამეურნეო დანიშნულების მიწის ნაკვეთს (მიწის (უძრავი ქონების) საკადასტრო კოდი: №53.05.34.341)</t>
  </si>
  <si>
    <t>მთავრობის 2019 წლის 27 თებერვლის №372 განკარგულება</t>
  </si>
  <si>
    <t>17.04.2020 წლამდე სატრანსფორმატორო პუნქტის განთავსება</t>
  </si>
  <si>
    <t>ცეცხლსასროლი პისტოლეტი პარაბელუმ 08 N1236/3125, ლულის ნომერი - 3125, ჩარჩოს ნომერი - 1236, გამოშვების წელი - 1940</t>
  </si>
  <si>
    <t>ოთარ მიქაძე</t>
  </si>
  <si>
    <t>მთავრობის 2019 წლის 11 აპრილის N809 განკარგულება</t>
  </si>
  <si>
    <t>ქ. თბილისში ვარკეთილის დასახლება, მასივი III, კვარტალი X, კორპუსი N5 (ს/კ 01.19.20.028.008.01.043)</t>
  </si>
  <si>
    <t>თენგიზ მიქიაშვილი</t>
  </si>
  <si>
    <t>მთავრობის 2019 წლის 8 აპრილის N794 განკარგულება (თენგიზ მიქიაშვილი)</t>
  </si>
  <si>
    <t>ქ. თბილისში ვაზისუბნის დასახლება, მიკრო/რაიონი IV, კვარტალი II, კორპუსი N13-ში მდებარე 32 კვ.მ. ბინა N36 (ს/კ 01.17.07.027.002.01.036)</t>
  </si>
  <si>
    <t>გიორგი გოგოლაძე</t>
  </si>
  <si>
    <t>მთავრობის 2019 წლის 8 აპრილის N794 განკარგულება (გიორგი გოგოლაძე)</t>
  </si>
  <si>
    <t>ქ. თბილისი, ჭიჭინაძის ქ.N10 (ნაკვ. 09/031) 49.70 კვ.მ. უძრავი ქონება (ს/კ 01.19.23.009.031.01.502)</t>
  </si>
  <si>
    <t>ლაშა შერგელაშვილი</t>
  </si>
  <si>
    <t>მთავრობის 2019 წლის 8 აპრილის N794 განკარგულება (ლაშა შერგელაშვილი)</t>
  </si>
  <si>
    <t>ქ. ქარელი მუსხელიშვილის ქ.N6, 58.30 კვ.მ. ბN15 (ს/კ 68.10.04.036.01.015)</t>
  </si>
  <si>
    <t>გიგლა ალიბეგაშვილი</t>
  </si>
  <si>
    <t>მთავრობის 2019 წლის 8 აპრილის N794 განკარგულება (გიგლა ალიბეგაშვილი)</t>
  </si>
  <si>
    <t>ქ. გორი, შინდისის გზატკეცილი N32-ში მდებარე 28.70 კვ.მ. ბინა N8 (ს/კ 66.45.15.083.01.008)</t>
  </si>
  <si>
    <t>დათო გუგუტიშვილი</t>
  </si>
  <si>
    <t>მთავრობის 2019 წლის 8 აპრილის N794 განკარგულება (დათო გუგუტიშვილი)</t>
  </si>
  <si>
    <t>ქ. თბილისი, ჭიჭინაძის ქ.N2 ბინა N12-ში მდებარე 57 კვ.მ. უძრავი ქონება (ს/კ 01.19.23.013.002.01.012)</t>
  </si>
  <si>
    <t>ზურაბ ქავთარაძე</t>
  </si>
  <si>
    <t>მთავრობის 2019 წლის 8 აპრილის N794 განკარგულება (ზურაბ ქავთარაძე)</t>
  </si>
  <si>
    <t>ქ. თბილისში, რუსთავის გზატკეცილი, N265 კორპუსი N6, ბინა N20-ში მდებარე 16 კვ.მ. უძრავი ქონება (ს/კ 01.18.13.016.002.01.020)</t>
  </si>
  <si>
    <t>სლავიკ გაბელია</t>
  </si>
  <si>
    <t>მთავრობის 2019 წლის 8 აპრილის N794 განკარგულება (სლავიკ გაბელია)</t>
  </si>
  <si>
    <t>ქ. ზუგდიდი, ქუჯის ქ. N10ში მდებარე მესამე სართულზე არსებული 36.90 კვ.მ. (ბინა N7) უძრავი ქონება (ს/კ 43.31.58.031.01.007)</t>
  </si>
  <si>
    <t>გია ფაჩულია</t>
  </si>
  <si>
    <t>მთავრობის 2019 წლის 8 აპრილის N794 განკარგულება (გია ფაჩულია)</t>
  </si>
  <si>
    <t>ქ. ზუგდიდი, კ. გამსახურდიას ქ. N219ში მდებარე მესამე სართულზე არსებული 19.20 კვ.მ. (ბინა N9) უძრავი ქონება (ს/კ 43.31.76.184.01.009)</t>
  </si>
  <si>
    <t>ზაალი ტიბუა</t>
  </si>
  <si>
    <t>მთავრობის 2019 წლის 8 აპრილის N794 განკარგულება (ზაალი ტიბუა)</t>
  </si>
  <si>
    <t>ქ. ხაშურში, გაბაშვილის ქ. N2-ში 6/8 ნაწილი უძრავი ქონება (ს/კ 69.08.52.031)</t>
  </si>
  <si>
    <t>დავით ნოზაძე</t>
  </si>
  <si>
    <t>მთავრობის 2019 წლის 8 აპრილის N794 განკარგულება (დავით ნოზაძე)</t>
  </si>
  <si>
    <t>ქ. ბათუმი, ტბეთის ქუჩა N9 ბN20ში მდებარე 30.32 კვ.მ. უძრავი ქონება (ს/კ 05.30.28.013.01.020)</t>
  </si>
  <si>
    <t>როინი ბახტაძე</t>
  </si>
  <si>
    <t>მთავრობის 2019 წლის 8 აპრილის N794 განკარგულება (როინი ბახტაძე)</t>
  </si>
  <si>
    <t>ქ. თბილისი, ქუჩა რამაზ ჩხიკვაძე, N10-ში მდებარე ფართები ს/კოდებით: 01.14.02.013.083.04.505, 01.14.02.013.083.04.504, 01.14.02.013.083.01.500, 01.14.02.013.083.02.548, 01.14.02.013.083.03.515, 01.14.02.013.083.03.514, 01.14.02.013.083.02.549, 01.14.02.013.083.03.511, 01.14.02.013.083.01.525, 01.14.02.013.083.01.527.501, 01.14.02.013.083.01.527.500, 01.14.02.013.083.01.527.503, 01.14.02.013.083.01.527.502</t>
  </si>
  <si>
    <t>მთავრობის 2019 წლის 22 მარტის N642 განკარგულება (ბმა იმედი)</t>
  </si>
  <si>
    <t>ქ. თბილისი, ბელიაშვილის ქუჩა, ჩიხი II, N3-ში მდებარე ფართები ს/კოდებით: 01.13.01.005.014.05.500, 01.13.01.005.014.05.501, 01.13.01.005.014.05.502, 01.13.01.005.014.05.503, 01.13.01.005.014.05.504, 01.13.01.005.014.05.505, 01.13.01.005.014.01.554, 01.13.01.005.014.01.555, 01.13.01.005.014.02.500, 01.13.01.005.014.04.500.</t>
  </si>
  <si>
    <t>მთავრობის 2019 წლის 22 მარტის N642 განკარგულება (ბმა აფხაზეთი)</t>
  </si>
  <si>
    <t>ქ. თბილისში, ანა პოლიტკოვსკაიას N27-ში მდებარე ფართები ს/კოდებით: 01.14.05.006.072.01.502 # 01.14.05.006.072.01.503 # 01.14.05.006.072.01.504 # 01.14.05.006.072.01.505 # 01.14.05.006.072.01.506 # 01.14.05.006.072.01.507, # 01.14.05.006.072.01.508 # 01.14.05.006.072.01.509 # 01.14.05.006.072.01.510 # 01.14.05.006.072.01.511 # 01.14.05.006.072.01.512</t>
  </si>
  <si>
    <t>ბმა დიოსკურია 48</t>
  </si>
  <si>
    <t>მთავრობის 2019 წლის 22 მარტის N642 განკარგულება (ბმა დიოსკურია 48)</t>
  </si>
  <si>
    <t>ქ. თბილისი, ქვიშხეთის ქუჩა, N10-ში მდებარე ფართები ს/კოდებით: #01.12.08.011.020.01.506, #01.12.08.011.020.03.500, #01.12.08.011.020.01.507, #01.12.08.011.020.01.508.</t>
  </si>
  <si>
    <t>ბმა სოხუმელები</t>
  </si>
  <si>
    <t>მთავრობის 2019 წლის 22 მარტის N642 განკარგულება (ბმა სოხუმელები)</t>
  </si>
  <si>
    <t>ქ. თბილისში, ანა პოლიტკოვსკაიას N8დ-ში მდებარე ფართები ს/კოდებით: # 01.14.05.008.071.01.524, # 01.14.05.008.071.01.525, # 01.14.05.008.071.01.526, # 01.14.05.008.071.01.527, #01.14.05.008.071.01.528, #01.14.05.008.071.01.529.</t>
  </si>
  <si>
    <t>ბმა ერთიანობა</t>
  </si>
  <si>
    <t>მთავრობის 2019 წლის 22 მარტის N642 განკარგულება (ბმა ერთიანობა)</t>
  </si>
  <si>
    <t>ქ. თბილისი, სოფელი დიღომი, ქუჩა დავით აღმაშენებლი N54გ-ში მდებარე პირველ სართულზე არსებული საერთო სარგებლობის ფართი ფართობით 11.70 კვ.მ. (ს/კ 01.72.14.020.399.01.006)</t>
  </si>
  <si>
    <t>ბმა თბილისი 2018</t>
  </si>
  <si>
    <t>მთავრობის 2019 წლის 22 მარტის N642 განკარგულება (ბმა თბილისი)</t>
  </si>
  <si>
    <t>ქალაქი თბილისი, ქუჩა კონსტიტუცია, N 2ა-ში მდებარე ფართები ს/კოდებით: 01.16.01.010.018.02.528, #01.16.01.010.018.02.530, #01.16.01.010.018.02.531, #01.16.01.010.018.02.529, #01.16.01.010.018.02.533, #01.16.01.010.018.02.532</t>
  </si>
  <si>
    <t>ბმა თანადგომა 2013</t>
  </si>
  <si>
    <t>მთავრობის 2019 წლის 22 მარტის N642 განკარგულება (ბმა თანადგომა 2013)</t>
  </si>
  <si>
    <t>ქ. თელავი, სამხედრო ქალაქის დასახლება, კორპ. N26, მე-4 სართულზე მდებარე ბინა N8, ფართობით 30.80 კვ.მ. (უძრავი ქონების ს/კ 53.20.43.079.01.008)</t>
  </si>
  <si>
    <t>თამაზ კუპრეიშვილი</t>
  </si>
  <si>
    <t>მთავრობის 2019 წლის 27 თებერვლის N366 განკარგულება (თამაზ კუპრეიშვილი)</t>
  </si>
  <si>
    <t>ქ. თბილისი, გიორგი აბაშვილის ქ. N3, კორპ. N9, მე-8 სართულზე მდებარე ბინა N193 ფართობით 40.90 კვ.მ. (უძრავი ქონების ს/კ 01.19.19.005.061.01.193)</t>
  </si>
  <si>
    <t>გია მახარაძე</t>
  </si>
  <si>
    <t>მთავრობის 2019 წლის 27 თებერვლის N366 განკარგულება (გია მახარაძე)</t>
  </si>
  <si>
    <t>ქ. თელავში თამარ მეფის ქუჩაზე შენობა-ნაგებობა N1-ში I სართულზე მდებარე ბინა N16, ფართობით 50.18 კვ.მ. (უძრავი ქონების ს/კ 53.20.43.076.01.016)</t>
  </si>
  <si>
    <t>მამუკა ოქრუაძე</t>
  </si>
  <si>
    <t>მთავრობის 2019 წლის 27 თებერვლის N366 განკარგულება (მამუკა ოქრუაძე)</t>
  </si>
  <si>
    <t>ქალაქ თბილისში, ერეკლე II-ის ქუჩა № 7-ში მდებარე უძრავი ქონების სახელმწიფო საკუთრებაში არსებულ 1/2 ნაწილს, კერძოდ I სართული ფართობით - 50.31 კვ.მ, სარდაფი ფართობით - 27.51 კვ.მ და მათზე წილობრივად დამაგრებულ მიწის ნაკვეთს (მიწის (უძრავი ქონების) საკადასტრო კოდი: №01.18.03.045.008)</t>
  </si>
  <si>
    <t>შპს მინანქრის ხელოვნების გალერეა 204990956</t>
  </si>
  <si>
    <t>მთავრობის 2019 წლის 30 აპრილის №1008 განკარგულება</t>
  </si>
  <si>
    <t>05.11.2022 წლამდე ქონებაზე ან მის ნაწილზე შექმნას ტიხრული მინანქრის სამუზეუმო სივრცის შექმნა და უზრუნველყოს ფუნქციონირება არანაკლებ 10 (ათი) წლის განმავლობაში.</t>
  </si>
  <si>
    <t>მუნიციპალიტეტი ახმეტა არასასოფლო-სამეურნეო 50.25.31.062 106
მუნიციპალიტეტი ახმეტა არასასოფლო-სამეურნეო 50.25.31.058 41
მუნიციპალიტეტი ახმეტა არასასოფლო-სამეურნეო 50.25.31.064 106
მუნიციპალიტეტი ახმეტა არასასოფლო-სამეურნეო 50.25.31.059 41
მუნიციპალიტეტი ახმეტა არასასოფლო-სამეურნეო 50.25.33.424 106
მუნიციპალიტეტი ახმეტა არასასოფლო-სამეურნეო 50.25.31.063 106
მუნიციპალიტეტი ახმეტა არასასოფლო-სამეურნეო 50.25.31.061 41
მუნიციპალიტეტი ახმეტა არასასოფლო-სამეურნეო 50.25.31.060 41
მუნიციპალიტეტი ახმეტა არასასოფლო-სამეურნეო 50.25.31.057 41
მუნიციპალიტეტი ახმეტა არასასოფლო-სამეურნეო 50.25.31.056 106
მუნიციპალიტეტი ახმეტა არასასოფლო-სამეურნეო 50.25.33.422 106
მუნიციპალიტეტი ახმეტა არასასოფლო-სამეურნეო 50.25.33.423 106</t>
  </si>
  <si>
    <t>შპს ფერი 211352187</t>
  </si>
  <si>
    <t>მთავრობის 2019 წლის 25 აპრილის №966 განკარგულება</t>
  </si>
  <si>
    <t>31.04.2021 წლამდე საქართველოს მთავრობას, სს "ელექტროენერგეტიკული სისტემის კომერციულ ოპერატოსა" და შპს "ფერს" შორის 2015 წლის 31 ივლისს გაფორმებული ურთიერთგაგების მემორანდუმით განსაზღვრული ჰიდროელექტროსადგურ "სამყურაწყალი 2 ჰესის" აშენება და ექსპლუატაციაში მიღება.</t>
  </si>
  <si>
    <t>42.15.39.038 მუნიციპალიტეტი მესტია, სოფელი ხაიში, მიმდინარედ 97 კვ.მ. არასასოფლო- სამეურნეო
42.15.39.056 მუნიციპალიტეტი მესტია, სოფელი ჭუბერი 213 კვ.მ არასასოფლო- სამეურნეო</t>
  </si>
  <si>
    <t>სს ნენსკრა ჰიდრო 405112220</t>
  </si>
  <si>
    <t>მთავრობის 2019 წლის 8 აპრილის N796 განკარგულება</t>
  </si>
  <si>
    <t>საიმპლემენტაციო ხელშეკრულების შესაბამისად ნენსკრა ჰესის აშენება და ექსპლუატაციაში მიღება</t>
  </si>
  <si>
    <t>კონფიდენციალური ხელშეკრულებაა</t>
  </si>
  <si>
    <t>ქ. თბილისი, აეროდრომის XI, ქუჩა N5: 01.19.20.015.042.01.501; 01.19.20.015.042.01.502; 01.19.20.015.042.01.503; 01.19.20.015.042.01.504; 01.19.20.015.042.01.505.</t>
  </si>
  <si>
    <t>მთავრობის 2019 წლის 22 მარტის N642 განკარგულება (ბმა ცხუმი)</t>
  </si>
  <si>
    <t>ქ. თბილისში, ფანასკერტელის ქ N.14-ის მიმდებარედ არსებული 339 კვ.მ. არასასოფლო-სამეურნეო დანიშნულების მიწის ნაკვეთი და მასზე განთავსებული შენობა-ნაგებობა N1 (მშენებარე (უძრავი ქონების ს/კ N01.10.17.008.041)</t>
  </si>
  <si>
    <t>მთავრობის 2019 წლის 25 აპრილის N967 განკარგულება</t>
  </si>
  <si>
    <t>ონის მუნიციპალიტეტში, სოფელ გლოლაში არსებულ 270 კვ.მ არასასოფლო-სამეურნეო დანიშნულების მიწის ნაკვეთს (მიწის (უძრავი ქონების) საკადასტრო კოდი: №88.02.28.067) და ონის მუნიციპალიტეტში, სოფელ გლოლაში არსებულ 430 კვ.მ არასასოფლო-სამეურნეო დანიშნულების მიწის ნაკვეთს (მიწის (უძრავი ქონების) საკადასტრო კოდი: №88.02.23.119)</t>
  </si>
  <si>
    <t>შპს ელექტროვატი 437978440</t>
  </si>
  <si>
    <t>მთავრობის 2019 წლის 15 მაისის №1094 განკარგულება</t>
  </si>
  <si>
    <t>23.11.2021 წლამდე საქართველოს მთავრობასა და შპს "ელექტროვატს" შორის 2018 წლის 11 მაისს გაფორმებული ურთიერთგაგების მემორანდუმითა და 2019 წლის 20 მარტს გაფორმებული ელექტროსადგურის მშენებლობის, ფლობისა და ოპერირების შესახებ ხელშეკრულებით განსაზღვრული ელექტროსადგური - "ბოყო ჰესის" აშენება და ექსპლუატაციაში მიღება.</t>
  </si>
  <si>
    <t>ქალაქ ქუთაისში, ავტომშენებლის ქუჩა N41-ში არსებული 1001522 კვ.მ. არასასოფლო-სამეურნეო დანიშნულების მიწის ნაკვეთს და მასზე განთავსებულ შენობა-ნაგებობებს (მიწის (უძრავი ქონების) საკადასტრო კოდი: N03.01.23.762)</t>
  </si>
  <si>
    <t>შპს ბიგ სერვისი 204493066</t>
  </si>
  <si>
    <t>მთავრობის 2019 წლის 23 მაისის №1203 განკარგულება</t>
  </si>
  <si>
    <t>არაუგვიანეს 2021 წლის 27 მაისისა, ზემოაღნიშნულ ქონებაზე ან მის ნაწილზე, ელექტრომობილების მწარმოებელი საწარმოს შექმნა, კანონით დადგენილი წესით ექსპლუატაციაში მიღება და ფუნქციონირების დაწყება</t>
  </si>
  <si>
    <t>ხელშეკრულების დანართით განსაზღვრული ქონება (მილსადენები, მიწის ნაკვეთები შენობა-ნაგებობებით)</t>
  </si>
  <si>
    <t>შპს ჯორჯიან უოთერ ენდ ფაუერი 203826002</t>
  </si>
  <si>
    <t>მთავრობის 2019 წლის 24 მაისის №1229 განკარგულება (GWP)</t>
  </si>
  <si>
    <t>ხელშეკრულების დანართით განსაზღვრული ქონება: 02.00.157
02.00.158
02.00.159
02.00.160
02.00.161
02.00.097
02.05.05.040.01.002
02.04.03.041.01.505
02.04.03.078.01.515</t>
  </si>
  <si>
    <t>შპს რუსთავის წყალი 216323351</t>
  </si>
  <si>
    <t>მთავრობის 2019 წლის 24 მაისის №1229 განკარგულება (RWC)</t>
  </si>
  <si>
    <t>72.00.755 ქ.თბილისის ტერიტორიაზე გამავალი მცხეთის მუნიციპალიტეტის, სოფელ მუხათგვერდის გაზიფიცირებისთვის საჭირო მკვებავი გაზსადენი-826.39მ
72.00.744 მცხეთის მუნიციპალიტეტში, სოფელ მუხათგვერდში მდებარე -5530.17მ</t>
  </si>
  <si>
    <t>შპს თბილისი ენერჯი (შპს ყაზტრანსგაზ-თბილისი) 205129617</t>
  </si>
  <si>
    <t>მთავრობის 2019 წლის 15 მაისის №1109 განკარგულება</t>
  </si>
  <si>
    <t>ახალციხის მუნიციპალიტეტში, სოფელ ზიკილიაში მდებარე 378 კვ.მ არასასოფლო - სამეურნეო დანიშნულების მიწის ნაკვეთს (მიწის (უძრავი ქონების) საკადასტრო კოდი №62.05.58.343)</t>
  </si>
  <si>
    <t>შპს მტკვარი ჰესი 205271043</t>
  </si>
  <si>
    <t>მთავრობის 2019 წლის 25 აპრილის №974 განკარგულება</t>
  </si>
  <si>
    <t>საქართველოს მთავრობას, შპს „მტკვარი ჰესსა“ და სს „ელექტროენერგეტიკული სისტემის კომერციულ ოპერატორს“ შორის 2015 წლის 16 ივლისს გაფორმებული ურთიერთგაგების მემორანდუმით განსაზღვრული ჰიდროელექტროსადგურ „მტკვრის“ აშენება და ამავე მემორანდუმით განსაზღვრულ ვადაში ექსპლუატაციაში მიღება</t>
  </si>
  <si>
    <t>მცხეთის მუნიციპალიტეტში, სოფელ საგურამოში მდებარე 4254 კვ.მ. არასასოფლო-სამეურნეო დანიშნულების მიწის ნაკვეთი (ს/კ 72.06.02.340) და მცხეთის მუნიციპალიტეტში, სოფელ საგურამოში მდებარე 1990 კვ.მ. არასასოფლო-სამეურნეო დანიშნულების მიწის ნაკვეთი (ს/კ 72.06.02.339)</t>
  </si>
  <si>
    <t>სს ქართული ლუდის კომპანია 404900737</t>
  </si>
  <si>
    <t>მთავრობის 2019 წლის 21 მაისის N1190 განკარგულება</t>
  </si>
  <si>
    <t>ქ. თბილისში, ბერი გაბრიელ სალოსის გამზ. N142ა-ში მდებარე 404 კვ.მ. არასასოფლო-სამეურნეო დანიშნულების მიწის ნაკვეთი (ს/კ 01.17.11.027.114)</t>
  </si>
  <si>
    <t>მთავრობის 2019 წლის 15 მაისის №1095 განკარგულება</t>
  </si>
  <si>
    <t>ჩოხატაურის მუნიციპალიტეტში, კურორტ ბახმაროში მდებარე შემდეგ უძრავ ქონებებს: N28.24.26.038, N28.24.26.039, N28.24.26.040, N28.24.26.041, N28.24.26.042, N28.24.21.597, N28.24.26.190, N28.24.26.191, N28.24.21.200</t>
  </si>
  <si>
    <t>შპს ორბი ჯგუფი ბახმარო 445548042</t>
  </si>
  <si>
    <t>მთავრობის 2019 წლის 15 მაისის №1098 განკარგულება</t>
  </si>
  <si>
    <t>18.06.2024 წლამდე მრავალფუნქციური კომპლექსის (რომელიც მოიცავს (მაგრამ შესაძლოა არ შემოიფარგლებოდეს) არანაკლებ 120 ნომრის მქონე სასტუმრო(ებ)ს, კომერციული დანიშნულების ფართ(ებ)ს, კვების ობიექტ(ებ)ს, სპორტულ მოედანს/მოედნებს, შემოღობვას, გამწვანებას, გარე განათებას) შექმნის მიზნით, სამშენებლო/სარეკონსტრუქციო, სარემონტო სამუშაოების განხორციელება, ექსპლუატაციაში მიღება, სასტუმრო(ები)სა და კვების ობიექტ(ებ)ის ფუნქციონირების დაწყება და ამ მიზნით 50 000 000 ლარის ოდენობით ინვესტიციის განხორციელება.</t>
  </si>
  <si>
    <t>67.09.39.433 კასპის მუნიციპალიტეტი, სოფელი კავთისხევი არასასოფლო-სამეურნეო დანიშნულების 9 კვ.მ.
68.17.44.253 ქარელის მუნიციპალიტეტი, სოფელი ზემო ხვედურეთი არასასოფლო-სამეურნეო დანიშნულების 9 კვ.მ.
80.02.71.337 ბოლნისის მუნიციპალიტეტი, სოფელი მწყნეთი არასასოფლო-სამეურნეო დანიშნულების 9 კვ.მ.
81.13.01.435 გარდაბნის მუნიციპალიტეტი, სოფელი ახალი სამგორი არასასოფლო-სამეურნეო დანიშნულების 9 კვ.მ.
53.12.32.248 თელავი, სოფელი იყალთო არასასოფლო-სამეურნეო დანიშნულების 9 კვ.მ.
64.30.14.254 ბორჯომის მუნიციპალიტეტი, დაბა ბაკურიანი არასასოფლო-სამეურნეო დანიშნულების 9 კვ.მ.</t>
  </si>
  <si>
    <t>მთავრობის 2019 წლის 15 მაისის №1108 განკარგულება</t>
  </si>
  <si>
    <t>19.06.2020 წლამდე სატრანსფორმატორო პუნქტის განთავსება</t>
  </si>
  <si>
    <t>ქალაქ გარდაბანში მდებარე სასოფლო-სამეურნეო დანიშნულების მიწის ნაკვეთები: 81.15.20.365; 81.15.20.367; 81.15.07.276; 81.15.07.275.</t>
  </si>
  <si>
    <t>რკ ლენტეხი-2015 426527127</t>
  </si>
  <si>
    <t>მთავრობის 2019 წლის 18 ივნისის N1388 განკარგულება</t>
  </si>
  <si>
    <t>ქალაქ თბილისში, ქერჩის ქუჩა №6-ში, მე-8 სართულზე მდებარე 77.43 კვ.მ ფართი №30, „ა“ ბლოკი (მიწის (უძრავი ქონების) საკადასტრო კოდი 01.11.05.029.310.01.01.030)</t>
  </si>
  <si>
    <t>დათო ლუარსაბიშვილი</t>
  </si>
  <si>
    <t>მთავრობის 2019 წლის 18 ივნისის №1385 განკარგულება (დათო ლუარსაბიშვილი)</t>
  </si>
  <si>
    <t>ქალაქ თბილისში, ქერჩის ქუჩა №6-ში, მე-6 სართულზე მდებარე 77.43 კვ.მ ფართი, ბინა №23, „ბ“ ბლოკი (მიწის (უძრავი ქონების) საკადასტრო კოდი 01.11.05.029.310.01.02.023)</t>
  </si>
  <si>
    <t>ნათია იაშვილი</t>
  </si>
  <si>
    <t>მთავრობის 2019 წლის 18 ივნისის №1385 განკარგულება (ნათია იაშვილი)</t>
  </si>
  <si>
    <t>ქალაქ თბილისში, ქერჩის ქუჩა №6-ში, მე-9 სართულზე მდებარე 77.43 კვ.მ ფართი, ბინა №34, „ბ“ ბლოკი (მიწის (უძრავი ქონების) საკადასტრო კოდი 01.11.05.029.310.01.02.034)</t>
  </si>
  <si>
    <t>ეთერ სამანიშვილი</t>
  </si>
  <si>
    <t>მთავრობის 2019 წლის 18 ივნისის №1385 განკარგულება (ეთერ სამანიშვილი)</t>
  </si>
  <si>
    <t>ქალაქ თბილისში, ქერჩის ქუჩა №6-ში, მე-8 სართულზე მდებარე 77.43 კვ.მ ფართი, ბინა №29, „ბ“ ბლოკი (მიწის (უძრავი ქონების) საკადასტრო კოდი 01.11.05.029.310.01.02.029)</t>
  </si>
  <si>
    <t>ილია სააკაშვილი</t>
  </si>
  <si>
    <t>მთავრობის 2019 წლის 18 ივნისის №1385 განკარგულება (ილია სააკაშვილი)</t>
  </si>
  <si>
    <t>ქალაქ თბილისში, ქერჩის ქუჩა №6-ში, მე-7 სართულზე მდებარე 77.43 კვ.მ ფართი, ბინა №27, „ა“ ბლოკი (მიწის (უძრავი ქონების) საკადასტრო კოდი 01.11.05.029.310.01.01.027)</t>
  </si>
  <si>
    <t>შალვა ქათამაძე</t>
  </si>
  <si>
    <t>მთავრობის 2019 წლის 18 ივნისის №1385 განკარგულება (შალვა ქათამაძე)</t>
  </si>
  <si>
    <t>ქალაქ თბილისში, ქერჩის ქუჩა №6-ში, მე-5 სართულზე მდებარე 77.43 კვ.მ ფართი, ბინა №20, „ა“ ბლოკი (მიწის (უძრავი ქონების) საკადასტრო კოდი 01.11.05.029.310.01.01.020)</t>
  </si>
  <si>
    <t>ილია გელაძე</t>
  </si>
  <si>
    <t>მთავრობის 2019 წლის 18 ივნისის №1385 განკარგულება (ილია გელაძე)</t>
  </si>
  <si>
    <t>ქალაქ თბილისში, ქერჩის ქუჩა №6-ში, მე-2 სართულზე მდებარე 77.43 კვ.მ ფართი, ბინა №6, „ა“ ბლოკი (მიწის (უძრავი ქონების) საკადასტრო კოდი 01.11.05.029.310.01.01.006)</t>
  </si>
  <si>
    <t>შოთა ჯანგირაშვილი</t>
  </si>
  <si>
    <t>მთავრობის 2019 წლის 18 ივნისის №1385 განკარგულება (შოთა ჯანგირაშვილი)</t>
  </si>
  <si>
    <t>ქალაქ თბილისში, ქერჩის ქუჩა №6-ში, მე-10 სართულზე მდებარე 77.43 კვ.მ ფართი, ბინა №37, „ა“ ბლოკი (მიწის (უძრავი ქონების) საკადასტრო კოდი 01.11.05.029.310.01.01.037)</t>
  </si>
  <si>
    <t>ვასილ ტეფნაძე</t>
  </si>
  <si>
    <t>მთავრობის 2019 წლის 18 ივნისის №1385 განკარგულება (ვასილ ტეფნაძე)</t>
  </si>
  <si>
    <t>ქალაქ თბილისში, ქერჩის ქუჩა №6-ში, მე-7 სართულზე მდებარე 77.43 კვ.მ ფართი, ბინა №26, „ბ“ ბლოკი (მიწის (უძრავი ქონების) საკადასტრო კოდი 01.11.05.029.310.01.02.026)</t>
  </si>
  <si>
    <t>ზაზა ნოზაძე</t>
  </si>
  <si>
    <t>მთავრობის 2019 წლის 18 ივნისის №1385 განკარგულება (ზაზა ნოზაძე)</t>
  </si>
  <si>
    <t>ქალაქ თბილისში, ქერჩის ქუჩა №6-ში, მე-2 სართულზე მდებარე 77.43 კვ.მ ფართი, ბინა №8, „ა“ ბლოკი (მიწის (უძრავი ქონების) საკადასტრო კოდი 01.11.05.029.310.01.01.008)</t>
  </si>
  <si>
    <t>კობა მელიქიშვილი</t>
  </si>
  <si>
    <t>მთავრობის 2019 წლის 18 ივნისის №1385 განკარგულება (კობა მელიქიშვილი)</t>
  </si>
  <si>
    <t>ქალაქ თბილისში, ქერჩის ქუჩა №6-ში, მე-4 სართულზე მდებარე 77.43 კვ.მ ფართი, ბინა №15, „ა“ ბლოკი (მიწის (უძრავი ქონების) საკადასტრო კოდი 01.11.05.029.310.01.01.015)</t>
  </si>
  <si>
    <t>მანუჩარ მეგრელიშვილი</t>
  </si>
  <si>
    <t>მთავრობის 2019 წლის 18 ივნისის №1385 განკარგულება (მანუჩარ მეგრელიშვილი)</t>
  </si>
  <si>
    <t>ქალაქ თბილისში, ქერჩის ქუჩა №6-ში, მე-10 სართულზე მდებარე 77.43 კვ.მ ფართი, ბინა №37, „ბ“ ბლოკი (მიწის (უძრავი ქონების) საკადასტრო კოდი 01.11.05.029.310.01.02.037)</t>
  </si>
  <si>
    <t>გვანცა მეშველიანი</t>
  </si>
  <si>
    <t>მთავრობის 2019 წლის 18 ივნისის №1385 განკარგულება (გვანცა მეშველიანი)</t>
  </si>
  <si>
    <t>ქალაქ თბილისში, ქერჩის ქუჩა №6-ში, პირველ სართულზე მდებარე 77.43 კვ.მ ფართი, ბინა №2, „ბ“ ბლოკი (მიწის (უძრავი ქონების) საკადასტრო კოდი 01.11.05.029.310.01.02.002)</t>
  </si>
  <si>
    <t>ირაკლი ქუხილავა</t>
  </si>
  <si>
    <t>მთავრობის 2019 წლის 18 ივნისის №1385 განკარგულება (ირაკლი ქუხილავა)</t>
  </si>
  <si>
    <t>ქალაქ თბილისში, ქერჩის ქუჩა №6-ში, მე-6 სართულზე მდებარე 77.43 კვ.მ ფართი, ბინა №21, „ბ“ ბლოკი (მიწის (უძრავი ქონების) საკადასტრო კოდი 01.11.05.029.310.01.02.021)</t>
  </si>
  <si>
    <t>ლევან კახიანი</t>
  </si>
  <si>
    <t>მთავრობის 2019 წლის 18 ივნისის №1385 განკარგულება (ლევან კახიანი)</t>
  </si>
  <si>
    <t>ქალაქ თბილისში, ქერჩის ქუჩა №6-ში, პირველ სართულზე მდებარე 77.43 კვ.მ ფართი, ბინა №1, „ბ“ ბლოკი (მიწის (უძრავი ქონების) საკადასტრო კოდი 01.11.05.029.310.01.02.001)</t>
  </si>
  <si>
    <t>გურამ თავართქილაძე</t>
  </si>
  <si>
    <t>მთავრობის 2019 წლის 18 ივნისის №1385 განკარგულება (გურამ თავართქილაძე)</t>
  </si>
  <si>
    <t>ქალაქ თბილისში, ქერჩის ქუჩა №6-ში, პირველ სართულზე მდებარე 77.43 კვ.მ ფართი, ბინა №3, „ა“ ბლოკი (მიწის (უძრავი ქონების) საკადასტრო კოდი 01.11.05.029.310.01.01.003)</t>
  </si>
  <si>
    <t>ნინო გეწაძე</t>
  </si>
  <si>
    <t>მთავრობის 2019 წლის 18 ივნისის №1385 განკარგულება (ნინო გეწაძე)</t>
  </si>
  <si>
    <t>ქალაქ თბილისში, ქერჩის ქუჩა №6-ში, მე-3 სართულზე მდებარე 77.43 კვ.მ ფართი, ბინა №10, „ბ“ ბლოკი (მიწის (უძრავი ქონების) საკადასტრო კოდი 01.11.05.029.310.01.02.010)</t>
  </si>
  <si>
    <t>ეკა გეწაძე</t>
  </si>
  <si>
    <t>მთავრობის 2019 წლის 18 ივნისის №1385 განკარგულება (ეკა გეწაძე)</t>
  </si>
  <si>
    <t>ქალაქ თბილისში, ქერჩის ქუჩა №6-ში, მე-6 სართულზე მდებარე 77.43 კვ.მ ფართი, ბინა №21, „ა“ ბლოკი (მიწის (უძრავი ქონების) საკადასტრო კოდი 01.11.05.029.310.01.01.021)</t>
  </si>
  <si>
    <t>მაია ლეკიშვილი</t>
  </si>
  <si>
    <t>მთავრობის 2019 წლის 18 ივნისის №1385 განკარგულება (მაია ლეკიშვილი)</t>
  </si>
  <si>
    <t>ქალაქ თბილისში, ქერჩის ქუჩა №6-ში, მე-10 სართულზე მდებარე 77.43 კვ.მ ფართი, ბინა №40, „ბ“ ბლოკი (მიწის (უძრავი ქონების) საკადასტრო კოდი 01.11.05.029.310.01.02.040)</t>
  </si>
  <si>
    <t>ნათია ნებაძე</t>
  </si>
  <si>
    <t>მთავრობის 2019 წლის 18 ივნისის №1385 განკარგულება (ნათია ნებაძე)</t>
  </si>
  <si>
    <t>ქალაქ თბილისში, ქერჩის ქუჩა №6-ში, მე-3 სართულზე მდებარე 77.43 კვ.მ ფართი, ბინა №11, „ა“ ბლოკი (მიწის (უძრავი ქონების) საკადასტრო კოდი 01.11.05.029.310.01.01.011)</t>
  </si>
  <si>
    <t>ზაქრო კაპანაძე</t>
  </si>
  <si>
    <t>მთავრობის 2019 წლის 18 ივნისის №1385 განკარგულება (ზაქრო კაპანაძე)</t>
  </si>
  <si>
    <t>ქალაქ თბილისში, ქერჩის ქუჩა №6-ში, მე-7 სართულზე მდებარე 77.43 კვ.მ ფართი, ბინა №25, „ა“ ბლოკი (მიწის (უძრავი ქონების) საკადასტრო კოდი 01.11.05.029.310.01.01.025)</t>
  </si>
  <si>
    <t>შოთა გოგაძე</t>
  </si>
  <si>
    <t>მთავრობის 2019 წლის 18 ივნისის №1385 განკარგულება (შოთა გოგაძე)</t>
  </si>
  <si>
    <t>ქალაქ თბილისში, ქერჩის ქუჩა №6-ში, მე-10 სართულზე მდებარე 77.43 კვ.მ ფართი, ბინა №38, „ა“ ბლოკი (მიწის (უძრავი ქონების) საკადასტრო კოდი 01.11.05.029.310.01.01.038)</t>
  </si>
  <si>
    <t>დავით უზნაძე</t>
  </si>
  <si>
    <t>მთავრობის 2019 წლის 18 ივნისის №1385 განკარგულება (დავით უზნაძე)</t>
  </si>
  <si>
    <t>ქალაქ თბილისში, ქერჩის ქუჩა №6-ში, მე-11 სართულზე მდებარე 77.43 კვ.მ ფართი, ბინა №41, „ბ“ ბლოკი (მიწის (უძრავი ქონების) საკადასტრო კოდი 01.11.05.029.310.01.02.041)</t>
  </si>
  <si>
    <t>ბექარი მაისურაძე</t>
  </si>
  <si>
    <t>მთავრობის 2019 წლის 18 ივნისის №1385 განკარგულება (ბექარი მაისურაძე)</t>
  </si>
  <si>
    <t>ქალაქ თბილისში, ქერჩის ქუჩა №6-ში, მე-6 სართულზე მდებარე 77.43 კვ.მ ფართი, ბინა №23, „ა“ ბლოკი (მიწის (უძრავი ქონების) საკადასტრო კოდი 01.11.05.029.310.01.01.023)</t>
  </si>
  <si>
    <t>გენადი ვასაძე</t>
  </si>
  <si>
    <t>მთავრობის 2019 წლის 18 ივნისის №1385 განკარგულება (გენადი ვასაძე)</t>
  </si>
  <si>
    <t>ქალაქ თბილისში, ქერჩის ქუჩა №6-ში, მე-4 სართულზე მდებარე 77.43 კვ.მ ფართი, ბინა №16, „ა“ ბლოკი (მიწის (უძრავი ქონების) საკადასტრო კოდი 01.11.05.029.310.01.01.016)</t>
  </si>
  <si>
    <t>ნათია მამულაშვილი</t>
  </si>
  <si>
    <t>მთავრობის 2019 წლის 18 ივნისის №1385 განკარგულება (ნათია მამულაშვილი)</t>
  </si>
  <si>
    <t>ქალაქ თბილისში, ქერჩის ქუჩა №6-ში, მე-7 სართულზე მდებარე 77.43 კვ.მ ფართი, ბინა №28, „ბ“ ბლოკი (მიწის (უძრავი ქონების) საკადასტრო კოდი 01.11.05.029.310.01.02.028)</t>
  </si>
  <si>
    <t>დავით ფხალაძე</t>
  </si>
  <si>
    <t>მთავრობის 2019 წლის 18 ივნისის №1385 განკარგულება (დავით ფხალაძე)</t>
  </si>
  <si>
    <t>ქალაქ თბილისში, ქერჩის ქუჩა №6-ში, მე-9 სართულზე მდებარე 77.43 კვ.მ ფართი, ბინა №34, „ა“ ბლოკი (მიწის (უძრავი ქონების) საკადასტრო კოდი 01.11.05.029.310.01.01.034)</t>
  </si>
  <si>
    <t>ბადრი დვალი</t>
  </si>
  <si>
    <t>მთავრობის 2019 წლის 18 ივნისის №1385 განკარგულება (ბადრი დვალი)</t>
  </si>
  <si>
    <t>ქალაქ თბილისში, ქერჩის ქუჩა №6-ში, მე-9 სართულზე მდებარე 77.43 კვ.მ ფართი, ბინა №33, „ბ“ ბლოკი (მიწის (უძრავი ქონების) საკადასტრო კოდი 01.11.05.029.310.01.02.033)</t>
  </si>
  <si>
    <t>გიორგი კაციტაძე</t>
  </si>
  <si>
    <t>მთავრობის 2019 წლის 18 ივნისის №1385 განკარგულება (გიორგი კაციტაძე)</t>
  </si>
  <si>
    <t>ქალაქ თბილისში, ქერჩის ქუჩა №6-ში, მე-6 სართულზე მდებარე 77.43 კვ.მ ფართი, ბინა №22, „ბ“ ბლოკი (მიწის (უძრავი ქონების) საკადასტრო კოდი 01.11.05.029.310.01.02.022)</t>
  </si>
  <si>
    <t>ლევან ლაგვილავა</t>
  </si>
  <si>
    <t>მთავრობის 2019 წლის 18 ივნისის №1385 განკარგულება (ლევან ლაგვილავა)</t>
  </si>
  <si>
    <t>ქალაქ თბილისში, ქერჩის ქუჩა №6-ში, მე-7 სართულზე მდებარე 77.43 კვ.მ ფართი, ბინა №28, „ა“ (მიწის (უძრავი ქონების) საკადასტრო კოდი 01.11.05.029.310.01.01.028)</t>
  </si>
  <si>
    <t>ლაშა დემეტრაშვილი</t>
  </si>
  <si>
    <t>მთავრობის 2019 წლის 18 ივნისის №1385 განკარგულება (ლაშა დემეტრაშვილი)</t>
  </si>
  <si>
    <t>ქალაქ თბილისში, ქერჩის ქუჩა №6-ში, მე-3 სართულზე მდებარე 77.43 კვ.მ ფართი, ბინა №11, „ბ“ (მიწის (უძრავი ქონების) საკადასტრო კოდი 01.11.05.029.310.01.02.011)</t>
  </si>
  <si>
    <t>ვლადიმერ მარგიანი</t>
  </si>
  <si>
    <t>მთავრობის 2019 წლის 18 ივნისის №1385 განკარგულება (ვლადიმერ მარგიანი)</t>
  </si>
  <si>
    <t>ქალაქ თბილისში, ქერჩის ქუჩა №6-ში, მე-6 სართულზე მდებარე 77.43 კვ.მ ფართი, ბინა №24, „ა“ (მიწის (უძრავი ქონების) საკადასტრო კოდი 01.11.05.029.310.01.01.024)</t>
  </si>
  <si>
    <t>თემური წინწალაშვილი</t>
  </si>
  <si>
    <t>მთავრობის 2019 წლის 18 ივნისის №1385 განკარგულება (თემური წინწალაშვილი)</t>
  </si>
  <si>
    <t>ქალაქ თბილისში, ქერჩის ქუჩა №6-ში, პირველ სართულზე მდებარე 77.43 კვ.მ ფართი, ბინა №4, „ბ“ (მიწის (უძრავი ქონების) საკადასტრო კოდი 01.11.05.029.310.01.02.004)</t>
  </si>
  <si>
    <t>ეკა ბუზალაძე</t>
  </si>
  <si>
    <t>მთავრობის 2019 წლის 18 ივნისის №1385 განკარგულება (ეკა ბუზალაძე)</t>
  </si>
  <si>
    <t>ქალაქ თბილისში, ქერჩის ქუჩა №6-ში, მე-9 სართულზე მდებარე 77.43 კვ.მ ფართი, ბინა №35, „ა“ (მიწის (უძრავი ქონების) საკადასტრო კოდი 01.11.05.029.310.01.01.035)</t>
  </si>
  <si>
    <t>სოფიო სუხიტაშვილი</t>
  </si>
  <si>
    <t>მთავრობის 2019 წლის 18 ივნისის №1385 განკარგულება (სოფიო სუხიტაშვილი)</t>
  </si>
  <si>
    <t>ქალაქ თბილისში, ქერჩის ქუჩა №6-ში, მე-7 სართულზე მდებარე 77.43 კვ.მ ფართი, ბინა №25, „ბ“ (მიწის (უძრავი ქონების) საკადასტრო კოდი 01.11.05.029.310.01.02.025)</t>
  </si>
  <si>
    <t>ლელა კურტანიძე</t>
  </si>
  <si>
    <t>მთავრობის 2019 წლის 18 ივნისის №1385 განკარგულება (ლელა კურტანიძე)</t>
  </si>
  <si>
    <t>ქალაქ თბილისში, ქერჩის ქუჩა №6-ში, მე-7 სართულზე მდებარე 77.43 კვ.მ ფართი, ბინა №27, „ბ“ (მიწის (უძრავი ქონების) საკადასტრო კოდი 01.11.05.029.310.01.02.027)</t>
  </si>
  <si>
    <t>სალომე შენგელია</t>
  </si>
  <si>
    <t>მთავრობის 2019 წლის 18 ივნისის №1385 განკარგულება (სალომე შენგელია)</t>
  </si>
  <si>
    <t>ქალაქ თბილისში, ქერჩის ქუჩა №6-ში, მე-11 სართულზე მდებარე 77.43 კვ.მ ფართი, ბინა №44, „ბ“ (მიწის (უძრავი ქონების) საკადასტრო კოდი 01.11.05.029.310.01.02.044)</t>
  </si>
  <si>
    <t>მამუკა ხვედელიძე</t>
  </si>
  <si>
    <t>მთავრობის 2019 წლის 18 ივნისის №1385 განკარგულება (მამუკა ხვედელიძე)</t>
  </si>
  <si>
    <t>ქალაქ თბილისში, ქერჩის ქუჩა №6-ში, მე-10 სართულზე მდებარე 77.43 კვ.მ ფართი, ბინა №38, „ბ“ (მიწის (უძრავი ქონების) საკადასტრო კოდი 01.11.05.029.310.01.02.038)</t>
  </si>
  <si>
    <t>რევაზი მამულაშვილი</t>
  </si>
  <si>
    <t>მთავრობის 2019 წლის 18 ივნისის №1385 განკარგულება (რევაზი მამულაშვილი)</t>
  </si>
  <si>
    <t>ქალაქ თბილისში, ქერჩის ქუჩა №6-ში, მე-6 სართულზე მდებარე 77.43 კვ.მ ფართი, ბინა №22, „ა“ (მიწის (უძრავი ქონების) საკადასტრო კოდი 01.11.05.029.310.01.01.022)</t>
  </si>
  <si>
    <t>ლელა შოშიაშვილი</t>
  </si>
  <si>
    <t>მთავრობის 2019 წლის 18 ივნისის №1385 განკარგულება (ლელა შოშიაშვილი)</t>
  </si>
  <si>
    <t>ქალაქ თბილისში, ქერჩის ქუჩა №6-ში, მე-2 სართულზე მდებარე 77.43 კვ.მ ფართი, ბინა №7, „ა“ (მიწის (უძრავი ქონების) საკადასტრო კოდი 01.11.05.029.310.01.01.007)</t>
  </si>
  <si>
    <t>ბეჟან კანკია</t>
  </si>
  <si>
    <t>მთავრობის 2019 წლის 18 ივნისის №1385 განკარგულება (ბეჟან კანკია)</t>
  </si>
  <si>
    <t>ქალაქ თბილისში, ქერჩის ქუჩა №6-ში, მე-3 სართულზე მდებარე 77.43 კვ.მ ფართი, ბინა №9, „ა“ (მიწის (უძრავი ქონების) საკადასტრო კოდი 01.11.05.029.310.01.01.009)</t>
  </si>
  <si>
    <t>ჭოლა ღლონტი</t>
  </si>
  <si>
    <t>მთავრობის 2019 წლის 18 ივნისის №1385 განკარგულება (ჭოლა ღლონტი)</t>
  </si>
  <si>
    <t>ქალაქ თბილისში, ქერჩის ქუჩა №6-ში, ბინა №16, „ბ“ (მიწის (უძრავი ქონების) საკადასტრო კოდი 01.11.05.029.310.01.02.016)</t>
  </si>
  <si>
    <t>ჯანიკო ცქიტიშვილი</t>
  </si>
  <si>
    <t>მთავრობის 2019 წლის 18 ივნისის №1385 განკარგულება (ჯანიკო ცქიტიშვილი)</t>
  </si>
  <si>
    <t>ქალაქ თბილისში, ქერჩის ქუჩა №6-ში, მე-5 სართულზე მდებარე 77.43 კვ.მ ფართი, ბინა №19, „ბ“ (მიწის (უძრავი ქონების) საკადასტრო კოდი 01.11.05.029.310.01.02.019)</t>
  </si>
  <si>
    <t>თამარ კობახიძე</t>
  </si>
  <si>
    <t>მთავრობის 2019 წლის 18 ივნისის №1385 განკარგულება (თამარ კობახიძე)</t>
  </si>
  <si>
    <t>ქალაქ თბილისში, ქერჩის ქუჩა №6-ში, ბინა №5, „ა“ (მიწის (უძრავი ქონების) საკადასტრო კოდი 01.11.05.029.310.01.01.005)</t>
  </si>
  <si>
    <t>გრიგოლ ჩხაიძე</t>
  </si>
  <si>
    <t>მთავრობის 2019 წლის 18 ივნისის №1385 განკარგულება (გრიგოლ ჩხაიძე)</t>
  </si>
  <si>
    <t>ქალაქ თბილისში, ქერჩის ქუჩა №6-ში, მე-2 სართულზე მდებარე 77.43 კვ.მ ფართი, ბინა №8, „ბ“ (მიწის (უძრავი ქონების) საკადასტრო კოდი 01.11.05.029.310.01.02.008)</t>
  </si>
  <si>
    <t>გრიგოლი გოგოჩაშვილი</t>
  </si>
  <si>
    <t>მთავრობის 2019 წლის 18 ივნისის №1385 განკარგულება (გრიგოლი გოგოჩაშვილი)</t>
  </si>
  <si>
    <t>ქალაქ თბილისში, ქერჩის ქუჩა №6-ში, ბინა №31, „ა“ (მიწის (უძრავი ქონების) საკადასტრო კოდი 01.11.05.029.310.01.01.031)</t>
  </si>
  <si>
    <t>გიორგი გუჯაბიძე</t>
  </si>
  <si>
    <t>მთავრობის 2019 წლის 18 ივნისის №1385 განკარგულება (გიორგი გუჯაბიძე)</t>
  </si>
  <si>
    <t>ქალაქ თბილისში, ქერჩის ქუჩა №6-ში, მე-8 სართულზე მდებარე 77.43 კვ.მ ფართი, ბინა №29, „ა“ ბლოკი (მიწის (უძრავი ქონების) საკადასტრო კოდი 01.11.05.029.310.01.01.029)</t>
  </si>
  <si>
    <t>დავით ქიტიაშვილი</t>
  </si>
  <si>
    <t>მთავრობის 2019 წლის 18 ივნისის №1385 განკარგულება (დავით ქიტიაშვილი)</t>
  </si>
  <si>
    <t>ქალაქ თბილისში, ქერჩის ქუჩა №6-ში, ბინა №32, „ა“ (მიწის (უძრავი ქონების) საკადასტრო კოდი 01.11.05.029.310.01.01.032)</t>
  </si>
  <si>
    <t>შალვა მეგრელიშვილი</t>
  </si>
  <si>
    <t>მთავრობის 2019 წლის 18 ივნისის №1385 განკარგულება (შალვა მეგრელიშვილი)</t>
  </si>
  <si>
    <t>ქალაქ თბილისში, ქერჩის ქუჩა №6-ში, მე-2 სართულზე მდებარე 77.43 კვ.მ ფართი, ბინა №7, „ბ“ (მიწის (უძრავი ქონების) საკადასტრო კოდი 01.11.05.029.310.01.02.007)</t>
  </si>
  <si>
    <t>ნუგზარ ალი ოღლი</t>
  </si>
  <si>
    <t>მთავრობის 2019 წლის 18 ივნისის №1385 განკარგულება (ნუგზარ ალიოღლი)</t>
  </si>
  <si>
    <t>ქალაქ თბილისში, ქერჩის ქუჩა №6-ში, ბინა №26, „ა“ (მიწის (უძრავი ქონების) საკადასტრო კოდი 01.11.05.029.310.01.01.026)</t>
  </si>
  <si>
    <t>ომარ ჩიქობავა</t>
  </si>
  <si>
    <t>მთავრობის 2019 წლის 18 ივნისის №1385 განკარგულება (ომარ ჩიქობავა)</t>
  </si>
  <si>
    <t>ქალაქ თბილისში, ქერჩის ქუჩა №6-ში, მე-5 სართულზე მდებარე 77.43 კვ.მ ფართი, ბინა №18, „ა“ (მიწის (უძრავი ქონების) საკადასტრო კოდი 01.11.05.029.310.01.01.018)</t>
  </si>
  <si>
    <t>ბელა ფიფია</t>
  </si>
  <si>
    <t>მთავრობის 2019 წლის 18 ივნისის №1385 განკარგულება (ბელა ფიფია)</t>
  </si>
  <si>
    <t>ქალაქ თბილისში, ქერჩის ქუჩა №6-ში, მე-6 სართულზე მდებარე 77.43 კვ.მ ფართი, ბინა №24, „ბ“ (მიწის (უძრავი ქონების) საკადასტრო კოდი 01.11.05.029.310.01.02.024)</t>
  </si>
  <si>
    <t>ზაალ ჯინჯოლავა</t>
  </si>
  <si>
    <t>მთავრობის 2019 წლის 18 ივნისის №1385 განკარგულება (ზაალ ჯინჯოლავა)</t>
  </si>
  <si>
    <t>ქალაქ თბილისში, ქერჩის ქუჩა №6-ში, ბინა №33, „ა“ (მიწის (უძრავი ქონების) საკადასტრო კოდი 01.11.05.029.310.01.01.033)</t>
  </si>
  <si>
    <t>დავით ძინძიბაძე</t>
  </si>
  <si>
    <t>მთავრობის 2019 წლის 18 ივნისის №1385 განკარგულება (დავით ძინძიბაძე)</t>
  </si>
  <si>
    <t>ქალაქ თბილისში, ქერჩის ქუჩა №6-ში, მე-10 სართულზე მდებარე 77.43 კვ.მ ფართი, ბინა №39, „ბ“ (მიწის (უძრავი ქონების) საკადასტრო კოდი 01.11.05.029.310.01.02.039)</t>
  </si>
  <si>
    <t>გიორგი ვეფხიშვილი</t>
  </si>
  <si>
    <t>მთავრობის 2019 წლის 18 ივნისის №1385 განკარგულება (გიორგი ვეფხიშვილი)</t>
  </si>
  <si>
    <t>ქალაქ თბილისში, ქერჩის ქუჩა №6-ში, მე-10 სართულზე მდებარე 77.43 კვ.მ ფართი, ბინა №40, „ა“ (მიწის (უძრავი ქონების) საკადასტრო კოდი 01.11.05.029.310.01.01.040)</t>
  </si>
  <si>
    <t>მამუკა ოდიკაძე</t>
  </si>
  <si>
    <t>მთავრობის 2019 წლის 18 ივნისის №1385 განკარგულება (მამუკა ოდიკაძე)</t>
  </si>
  <si>
    <t>ქალაქ თბილისში, ქერჩის ქუჩა №6-ში, ბინა №17, „ა“ (მიწის (უძრავი ქონების) საკადასტრო კოდი 01.11.05.029.310.01.01.017)</t>
  </si>
  <si>
    <t>გოგა მემანიშვილი</t>
  </si>
  <si>
    <t>მთავრობის 2019 წლის 18 ივნისის №1385 განკარგულება (გოგა მემანიშვილი)</t>
  </si>
  <si>
    <t>ქალაქ თბილისში, ქერჩის ქუჩა №6-ში, მე-11 სართულზე მდებარე 77.43 კვ.მ ფართი, ბინა №41, „ა“ (მიწის (უძრავი ქონების) საკადასტრო კოდი 01.11.05.029.310.01.01.041)</t>
  </si>
  <si>
    <t>ხათუნა მუმლაძე</t>
  </si>
  <si>
    <t>მთავრობის 2019 წლის 18 ივნისის №1385 განკარგულება (ხათუნა მუმლაძე)</t>
  </si>
  <si>
    <t>ქალაქ თბილისში, ქერჩის ქუჩა №6-ში, ბინა №31, „ბ“ (მიწის (უძრავი ქონების) საკადასტრო კოდი 01.11.05.029.310.01.02.031)</t>
  </si>
  <si>
    <t>სოფიო კუტივაძე</t>
  </si>
  <si>
    <t>მთავრობის 2019 წლის 18 ივნისის №1385 განკარგულება (სოფიო კუტივაძე)</t>
  </si>
  <si>
    <t>ქალაქ თბილისში, ქერჩის ქუჩა №6-ში, ბინა №2, „ა“ (მიწის (უძრავი ქონების) საკადასტრო კოდი 01.11.05.029.310.01.01.002)</t>
  </si>
  <si>
    <t>მაია ორჯონიკიძე</t>
  </si>
  <si>
    <t>მთავრობის 2019 წლის 18 ივნისის №1385 განკარგულება (მაია ორჯონიკიძე)</t>
  </si>
  <si>
    <t>ქალაქ თბილისში, ქერჩის ქუჩა №6-ში, ბინა №43 „ა“ (მიწის (უძრავი ქონების) საკადასტრო კოდი 01.11.05.029.310.01.01.043)</t>
  </si>
  <si>
    <t>ლევან ხოხაშვილი</t>
  </si>
  <si>
    <t>მთავრობის 2019 წლის 18 ივნისის N1385 განკარგულება (ლევან ხოხაშვილი)</t>
  </si>
  <si>
    <t>ქალაქ თბილისში, ქერჩის ქუჩა №6-ში, ბინა №6 „ბ“ (მიწის (უძრავი ქონების) საკადასტრო კოდი 01.11.05.029.310.01.02.006)</t>
  </si>
  <si>
    <t>ვლადიმერ გეგელაშვილი</t>
  </si>
  <si>
    <t>მთავრობის 2019 წლის 18 ივნისის N1385 განკარგულება (ვლადიმერ გეგელაშვილი)</t>
  </si>
  <si>
    <t>მუნიციპალიტეტი ყვარელი 57.35.53.119 არასასოფლო-სამეურნეო 1
მუნიციპალიტეტი ყვარელი 57.35.53.118 არასასოფლო-სამეურნეო 1
მუნიციპალიტეტი ყვარელი 57.35.53.116 არასასოფლო-სამეურნეო 1
მუნიციპალიტეტი ყვარელი, სოფელი ახალსოფელი 57.35.53.114 არასასოფლო-სამეურნეო 7
მუნიციპალიტეტი ყვარელი 57.35.53.112 არასასოფლო-სამეურნეო 6
მუნიციპალიტეტი ყვარელი 57.35.53.111 არასასოფლო-სამეურნეო 1
მუნიციპალიტეტი ყვარელი 57.35.53.124 არასასოფლო-სამეურნეო 9
მუნიციპალიტეტი ყვარელი, სოფელი ახალსოფელი 57.02.51.124 არასასოფლო-სამეურნეო 2
მუნიციპალიტეტი ყვარელი, სოფელი ახალსოფელი 57.02.51.123 არასასოფლო-სამეურნეო 1
მუნიციპალიტეტი ყვარელი, სოფელი ახალსოფელი 57.02.51.122 არასასოფლო-სამეურნეო 1
მუნიციპალიტეტი ყვარელი, სოფელი ახალსოფელი 57.02.51.121 არასასოფლო-სამეურნეო 1
მუნიციპალიტეტი ყვარელი, სოფელი ახალსოფელი 57.02.51.120 არასასოფლო-სამეურნეო 1
მუნიციპალიტეტი ყვარელი, სოფელი ახალსოფელი 57.02.51.119 არასასოფლო-სამეურნეო 1
მუნიციპალიტეტი ყვარელი, სოფელი ახალსოფელი 57.02.51.118 არასასოფლო-სამეურნეო 1
მუნიციპალიტეტი ყვარელი, სოფელი ახალსოფელი 57.02.51.111 არასასოფლო-სამეურნეო 1
მუნიციპალიტეტი ყვარელი, სოფელი ახალსოფელი 57.02.51.112 არასასოფლო-სამეურნეო 1
მუნიციპალიტეტი ყვარელი, სოფელი ახალსოფელი 57.02.51.113 არასასოფლო-სამეურნეო 1
მუნიციპალიტეტი ყვარელი, სოფელი ახალსოფელი 57.02.51.114 არასასოფლო-სამეურნეო 1
მუნიციპალიტეტი ყვარელი, სოფელი ახალსოფელი 57.02.51.115 არასასოფლო-სამეურნეო 1
მუნიციპალიტეტი ყვარელი, სოფელი ახალსოფელი 57.02.51.116 არასასოფლო-სამეურნეო 1
მუნიციპალიტეტი ყვარელი, სოფელი ახალსოფელი 57.02.51.109 არასასოფლო-სამეურნეო 1
მუნიციპალიტეტი ყვარელი, სოფელი ახალსოფელი 57.02.51.125 არასასოფლო-სამეურნეო 1
მუნიციპალიტეტი ყვარელი, სოფელი ახალსოფელი 57.02.59.237 არასასოფლო-სამეურნეო 1
მუნიციპალიტეტი ყვარელი, სოფელი ახალსოფელი 57.02.59.243 არასასოფლო-სამეურნეო 1
მუნიციპალიტეტი ყვარელი, სოფელი ახალსოფელი 57.02.59.244 არასასოფლო-სამეურნეო 1
მუნიციპალიტეტი ყვარელი, სოფელი ახალსოფელი 57.35.53.129 არასასოფლო-სამეურნეო 1
მუნიციპალიტეტი ყვარელი, სოფელი ახალსოფელი 57.35.53.136 არასასოფლო-სამეურნეო 3
მუნიციპალიტეტი ყვარელი, სოფელი ახალსოფელი 57.35.53.135 არასასოფლო-სამეურნეო 5
მუნიციპალიტეტი ყვარელი, სოფელი ახალსოფელი 57.02.59.242 არასასოფლო-სამეურნეო 1
მუნიციპალიტეტი ყვარელი, სოფელი ახალსოფელი 57.02.59.245 არასასოფლო-სამეურნეო 1
მუნიციპალიტეტი ყვარელი 57.35.53.144 არასასოფლო-სამეურნეო 1
მუნიციპალიტეტი ყვარელი 57.35.53.143 არასასოფლო-სამეურნეო 1
მუნიციპალიტეტი ყვარელი 57.35.53.142 არასასოფლო-სამეურნეო 1
მუნიციპალიტეტი ყვარელი, სოფელი ახალსოფელი 57.35.53.140 არასასოფლო-სამეურნეო 13
მუნიციპალიტეტი ყვარელი, სოფელი ახალსოფელი 57.35.53.148 არასასოფლო-სამეურნეო 9
მუნიციპალიტეტი ყვარელი, სოფელი ახალსოფელი 57.35.53.146 არასასოფლო-სამეურნეო 2
მუნიციპალიტეტი ყვარელი, სოფელი ახალსოფელი 57.35.53.138 არასასოფლო-სამეურნეო 11</t>
  </si>
  <si>
    <t>შპს ენერგო ინვესტი 404455898</t>
  </si>
  <si>
    <t>მთავრობის 2019 წლის 02 ივლისის №1540 განკარგულება</t>
  </si>
  <si>
    <t>31.08.2019 წლამდე უზრუნველყოს საქართველოს მთავრობას, შპს „ენერგო ინვესტსა“ სს „ელექტროენერგეტიკული სისტემის კომერციულ ოპერატორს“ შორის 2015 წლის 31 მარტს გაფორმებული ურთიერთგაგების მემორანდუმით (შემდეგში - „მემორანდუმი“) განსაზღვრული ჰიდროელექტროსადგურის „ავანი ჰესის“ ექსპლუატაციაში მიღება</t>
  </si>
  <si>
    <t>ქ. თელავში, ი. ჭავჭავაძის მოედანზე, №5-ში მდებარე 20 კვ.მ არასასოფლო-სამეურნეო დანიშნულების მიწის ნაკვეთს (მიწის (უძრავი ქონების) საკადასტრო კოდი: №53.20.37.518) და ჭიათურის მუნიციპალიტეტში, სოფელ პერევისაში მდებარე 12 კვ.მ არასასოფლო-სამეურნეო დანიშნულების მიწის ნაკვეთს (მიწის (უძრავი ქონების) საკადასტრო კოდი: №38.11.36.260)</t>
  </si>
  <si>
    <t>მთავრობის 2019 წლის 5 ივნისის №1293 განკარგულება</t>
  </si>
  <si>
    <t>10.07.2020 წლამდე, №38.11.36.260 (მიწის (უძრავი ქონების) საკადასტრო კოდით რეგისტრირებულ უძრავ ქონებაზე ან მის ნაწილზე, პირადად ან მესამე პირის მეშვეობით, სატრანსფორმატორო პუნქტის განთავსება.</t>
  </si>
  <si>
    <t>ქალაქ თბილისში, დიდი დიღმის დასახლებაში, III მიკრო/რაიონში, კორპუსი N37-ის მიმდებარედ (ნაკვეთი N4/5) არსებული 2125.00 კვ.მ. არასასოფლო-სამეურნეო დანიშნულების მიწის ნაკვეთს (მიწის (უძრავი ქონების) საკადასტრო კოდი N01.10.08.005.162)</t>
  </si>
  <si>
    <t>სამსონი კილაძე</t>
  </si>
  <si>
    <t>მთავრობის 2019 წლის 10 ივლისის N1574 განკარგულება</t>
  </si>
  <si>
    <t>წყალტუბოში, რუსთაველის ქუჩა N2-ის მიმდებარედ არსებული 868 კვ.მ. არასასოფლო-სამეურნეო დანიშნულების მიწის ნაკვეთი და მასზე განთავსებული N1 შენობა-ნაგებობა (უძრავი ქონების ს/კ N29.08.34.137)</t>
  </si>
  <si>
    <t>შპს სანატორიუმი წყალტუბო 221273967</t>
  </si>
  <si>
    <t>მთავრობის 2019 წლის 3 მაისის N1024 განკარგულება</t>
  </si>
  <si>
    <t>გადაცემულ ქონებასა და შპს „სანატორიუმ წყალტუბოს“ (ს/ნ 221273967) საკუთრებაში არსებულ უძრავ ქონებაზე (ს/კ: №29.08.34.005 და №29.08.34.075) 500 000 ლარის ინვესტიციის განხორციელება</t>
  </si>
  <si>
    <t>500 მმ-იანი დიამეტრის 2370.41 გრძივი მეტრის მილი</t>
  </si>
  <si>
    <t>მთავრობის 2019 წლის 16 ივლისის N1640 განკარგულება</t>
  </si>
  <si>
    <t>ქალაქ თბილისში, სოფელ დიღომში, დავით აღმაშენებლის ქუჩაზე №52-ში მდებარე 12657 კვ.მ. არასასოფლო-სამეურნეო დანიშნულების მიწის ნაკვეთზე არსებულ შენობა-ნაგებობა №1-ში მდებარე ფართებს: I სართულზე - 575,66 კვ.მ. (მიწის (უძრავი ქონების) საკადასტრო კოდი №01.72.14.020.308.01.500) და 508,32 კვ.მ. (მიწის (უძრავი ქონების) საკადასტრო კოდი №01.72.14.020.308.01.502), II სართულზე - 750,97 კვ.მ. (მიწის (უძრავი ქონების) საკადასტრო კოდი №01.72.14.020.308.01.503) და 376,34 კვ.მ. (მიწის (უძრავი ქონების) საკადასტრო კოდი №01.72.14.020.308.01.505), III სართულზე - 755,05 კვ.მ. (მიწის (უძრავი ქონების) საკადასტრო კოდი №01.72.14.020.308.01.508), სარდაფი - 245,29 კვ.მ. (მიწის (უძრავი ქონების) საკადასტრო კოდი №01.72.14.020.308.01.507) და მათზე წილობრივად დამაგრებულ მიწის ნაკვეთს</t>
  </si>
  <si>
    <t>მთავრობის 2019 წლის 15 ივლისის №1614 განკარგულება</t>
  </si>
  <si>
    <t>ქ. თბილისში, მარშალ გელოვანის გამზირის N6-ში მდებარე 35 კვ.მ. არასასოფლო-სამეურნეო დანიშნულების მიწის ნაკვეთი და მასზე განთავსებული შენობა-ნაგებობა N1 საერთო ფართით 24.53 კვ.მ. (უძრავი ქონების ს/კ 01.10.10.022.284)</t>
  </si>
  <si>
    <t>სს თელასი 202052580</t>
  </si>
  <si>
    <t>მთავრობის 2019 წლის 25 აპრილის N965 განკარგულება</t>
  </si>
  <si>
    <t>ქალაქ გორში, სუხიშვილის ქუჩა №2-ში მდებარე 5550.00 კვ.მ არასასოფლო-სამეურნეო დანიშნულების მიწის ნაკვეთსა და მასზე მდებარე შენობა-ნაგებობა №1-ს, საერთო ფართით - 3355.17 კვ.მ (მიწის (უძრავი ქონების) საკადასტრო კოდი: №66.45.10.019)</t>
  </si>
  <si>
    <t>შპს ეკო ჯორჯია 402129834</t>
  </si>
  <si>
    <t>მთავრობის 2019 წლის 16 ივლისის №1646 განკარგულება</t>
  </si>
  <si>
    <t>16.07.2021 წლამდე პლასტმასის ან/და მისი ნაწარმის მწარმოებელი საწარმოს (შემდეგში - „საწარმო“) შექმნა და წარმოების დაწყება და 869 828 (რვაას სამოცდაცხრა ათას რვაას ოცდარვა) ლარის ინვესტიციის განხორციელება</t>
  </si>
  <si>
    <t>შესრულებულია</t>
  </si>
  <si>
    <t>ქ.თბილისში, კახეთის გზატკეცილზე, ფეხსაცმლის ქარხანა „ისნის“ მიმდებარედ (ნაკვეთი 03/053) არსებულ 7001.00 კვ.მ არასასოფლო-სამეურნეო დანიშნულების მიწის ნაკვეთს (მიწის (უძრავი ქონების) საკადასტრო კოდი: №01.19.21.003.132)</t>
  </si>
  <si>
    <t>შპს თ და კ რესტორნები 204909180</t>
  </si>
  <si>
    <t>მთავრობის 2019 წლის 02 ივლისის №1517 განკარგულება</t>
  </si>
  <si>
    <t>19.10.2020 წლამდე, McDonald’s“-ის სავაჭრო ნიშნით მომუშავე სწრაფი კვების რესტორნის მშენებლობა, ექსპლუატაციაში მიღება, აღჭურვა და ფუნქციონირების დაწყება და ამ მიზნით 6 000 000 ლარის ინვესტიციის განხორციელება.</t>
  </si>
  <si>
    <t>ქ. თბილისში, შალვა ნუცუბიძის ფერდობზე მდებარე უძრავი ქონებები ს. კოდებით: #01.14.02.006.002.01.543,#01.14.02.006.002.02.502,#01.14.02.006.002.01.542,#01.14.02.006.002.02.503,#01.14.02.006.002.01.541,#01.14.02.006.002.02.501; #01.14.02.006.002.03.500, #01.14.02.006.002.04.501, #01.14.02.006.002.05.500, #01.14.02.006.002.06.500, #01.14.02.006.002.07.500, #01.14.02.006.002.08.500; 01.14.02.006.002.09.500, #01.14.02.006.002.10.500, #01.14.02.006.002.11.500, #01.14.02.006.002.13.500, #01.14.02.006.002.16.500, #01.14.006.002.17.500; 01.14.02.006.002.06.501, # 01.14.02.006.002.07.501; 01.14.02.006.002.18.500, #01.14.02.006.002.02.500, #01.14.02.006.002.03.501, #01.14.02.006.002.04.500, #01.14.02.006.002.05.501; #01.14.02.006.002.06.501; #01.14.02.006.002.07.501.</t>
  </si>
  <si>
    <t>ბმა რანჩო</t>
  </si>
  <si>
    <t>მთავრობის 2019 წლის 02 ივლისის №1539 განკარგულება (ბმა რანჩო)</t>
  </si>
  <si>
    <t>ქალაქ გორში, თამარ მეფის ქუჩის მიმდაბარედ არსებული 25 კვ.მ. არასასოფლო-სამეურნეო დანიშნულების მიწის ნაკვეთი და მასზე განთავსებული შენობა-ნაგებობა N1 (უძრავი ქონება ს/კ N66.45.31.265)</t>
  </si>
  <si>
    <t>მაყვალა გიუნაშვილი</t>
  </si>
  <si>
    <t>მთავრობის 2019 წლის 11 ივნისის N1348 განკარგულება (მაყვალა გიუნაშვილი)</t>
  </si>
  <si>
    <t>ქალაქ გორში, თამარ მეფის ქუჩაზე მეხუტე კვარტალში მდებარე 25 კვ.მ. არასასოფლო-სამეურნეო დანიშნულების მიწის ნაკვეთი და მასზე განთავსებული შენობა-ნაგებობა N1 (უძრავი ქონება ს/კ N66.45.31.260)</t>
  </si>
  <si>
    <t>თენგიზ მურადაშვილი</t>
  </si>
  <si>
    <t>მთავრობის 2019 წლის 11 ივნისის N1348 განკარგულება (თენგიზ მურადაშვილი)</t>
  </si>
  <si>
    <t>ლანჩხუთის მუნიციპალიტეტში, სოფელ წყლაწმინდაში მდებარე 40148 კვ.მ. არასასოფლო-სამეურნეო დანიშნულების მიწის ნაკვეთი და მასზე განტავსებული შენობა-ნაგებობები (უძრავი ქონება ს/კ N27.16.41.143)</t>
  </si>
  <si>
    <t>ვახტანგ კუკულაძე</t>
  </si>
  <si>
    <t>მთავრობის 2019 წლის 30 ივლისის N1723 განკარგულება</t>
  </si>
  <si>
    <t>ქალაქ თბილისში, გივი ამილახვრის ქუჩა №17-ში მდებარე 33682.00 კვ.მ არასასოფლო-სამეურნეო დანიშნულების მიწის ნაკვეთსა და მასზე მდებარე შენობა-ნაგებობებს №1, №2 და №3 (მიწის (უძრავი ქონების) საკადასტრო კოდი: №01.19.18.003.021)</t>
  </si>
  <si>
    <t>შპს ჯამპლასტი 405314645</t>
  </si>
  <si>
    <t>მთავრობის 2019 წლის 06 აგვისტოს №1762 განკარგულება</t>
  </si>
  <si>
    <t>06.08.2021 წლამდე ალუმინის ნაკეთობების მწარმოებელი საწარმოს შექმნა და წარმოების დაწყება და ამ მიზნით 11 294 616 ლარის ინვესტირება</t>
  </si>
  <si>
    <t>ბაღდათის მუნიციპალიტეტში, სოფელ დიმში მდებარე 3014 კვ.მ. არასასოფლო-სამეურნეო დანიშნულების მიწის ნაკვეთი და მასზე განთავსებული შენობა-ნაგებობები N1-N7 (უძრავი ქონება ს/კ N30.07.39.018)</t>
  </si>
  <si>
    <t>შპს პრესტიჯლანდ გეორგია 425057252</t>
  </si>
  <si>
    <t>მთავრობის 2019 წლის 29 ივლისის N1714 განკარგულება</t>
  </si>
  <si>
    <t>09.07.2021 წლამდე არაალკოჰოლური სასმელების მწარმოებელი საწარმოს შექმნა და წარმოების დაწყება და ამ მიზნით 676 000 ლარის ინვესტირება</t>
  </si>
  <si>
    <t>ქ. სამტრედიაში, რუსთაველის ქუჩა N22ა-ში მდებარე 9605 კვ.მ. არასასოფლო-სამეურნეო დანიშნულების მიწის ნაკვეთი და მასზე განთავსებული შენობა-ნაგებობები: N1,N2, N3, N4 (მიწის ს/კ 34.08.56.703)</t>
  </si>
  <si>
    <t>მთავრობის 2019 წლის 21 აგვისტოს №1866 განკარგულება</t>
  </si>
  <si>
    <t>ქ. თბილისში, უნივერსიტეტის ქ. N2-ში V სართულზე მდებარე N60 ბინა ფართობით 63.08 კვ.მ. (ს/კ 01.14.06.008.083.01.060)</t>
  </si>
  <si>
    <t>მანანა შენგელია</t>
  </si>
  <si>
    <t>მთავრობის 2019 წლის 29 ივლისის N1708 განკარგულება (მანანა შენგელია)</t>
  </si>
  <si>
    <t>ქ. თბილისში, უნივერსიტეტის ქ. N2-ში I სართულზე მდებარე N69 ბინა ფართობით 68.12 კვ.მ. (ს/კ 01.14.06.008.083.01.069)</t>
  </si>
  <si>
    <t>კახა საღინაძე</t>
  </si>
  <si>
    <t>მთავრობის 2019 წლის 29 ივლისის N1708 განკარგულება (კახა საღინაძე)</t>
  </si>
  <si>
    <t>ქ. თბილისში, უნივერსიტეტის ქ. N2-ში II სართულზე მდებარე N37 ბინა ფართობით 89.72 კვ.მ. (ს/კ 01.14.06.008.083.01.037)</t>
  </si>
  <si>
    <t>გიორგი გველესიანი</t>
  </si>
  <si>
    <t>მთავრობის 2019 წლის 29 ივლისის N1708 განკარგულება (გიორგი გველესიანი)</t>
  </si>
  <si>
    <t>ქ. თბილისში, უნივერსიტეტის ქ. N2-ში VI სართულზე მდებარე N62 ბინა ფართობით 95.81 კვ.მ. (ს/კ 01.14.06.008.083.01.062)</t>
  </si>
  <si>
    <t>ივერი სუბელიანი</t>
  </si>
  <si>
    <t>მთავრობის 2019 წლის 29 ივლისის N1708 განკარგულება (ივერი სუბელიანი)</t>
  </si>
  <si>
    <t>ქ. ახალქალაქი, სამხედრო ქალაქი N1-ის ტერიტორიაზე მდებარე 1200 კვ.მ. მიწის ნაკვეთი შენობით N1 (ნანგრევი) (ს/კ 63.18.36.972)</t>
  </si>
  <si>
    <t>ბესიკ მელიქიძე</t>
  </si>
  <si>
    <t>მთავრობის 2019 წლის 29 ივლისის N1708 განკარგულება (ბესიკ მელიქიძე)</t>
  </si>
  <si>
    <t>ქ. თბილისში, უნივერსიტეტის ქ. N2-ში III სართულზე მდებარე N54ა ბინა ფართობით 82.99 კვ.მ. (ს/კ 01.14.06.008.083.01.054ა)</t>
  </si>
  <si>
    <t>ვალერიან ომანაშვილი</t>
  </si>
  <si>
    <t>მთავრობის 2019 წლის 29 ივლისის N1708 განკარგულება (ვალერიან ომანაშვილი)</t>
  </si>
  <si>
    <t>ქ. თბილისში, ხუდადოვის ქ. N173, კორპ. N3-ში III სართულზე მდებარე უძრავი ნივთი ფართობით 42.49 კვ.მ. (ს/კ 01.16.09.001.003.01.502)</t>
  </si>
  <si>
    <t>გალაქტიონ საცერაძე</t>
  </si>
  <si>
    <t>მთავრობის 2019 წლის 29 ივლისის N1708 განკარგულება (გალაქტიონ საცერაძე)</t>
  </si>
  <si>
    <t>ქ. თბილისში, უნივერსიტეტის ქ. N2-ში I სართულზე მდებარე N27 ბინა ფართობით 68.53 კვ.მ. (ს/კ 01.14.06.008.083.01.027)</t>
  </si>
  <si>
    <t>ალექსი კეკელია</t>
  </si>
  <si>
    <t>მთავრობის 2019 წლის 29 ივლისის N1708 განკარგულება (ალექსი კეკელია)</t>
  </si>
  <si>
    <t>ქ. თბილისში, უნივერსიტეტის ქ. N2-ში II სართულზე მდებარე N28 ბინა ფართობით 60.72 კვ.მ. (ს/კ 01.14.06.008.083.01.028)</t>
  </si>
  <si>
    <t>მურმან მოდებაძე</t>
  </si>
  <si>
    <t>მთავრობის 2019 წლის 29 ივლისის N1708 განკარგულება (მურმან მოდებაძე)</t>
  </si>
  <si>
    <t>ქ. თბილისში, უნივერსიტეტის ქ. N2-ში I სართულზე მდებარე N70 ბინა ფართობით 54.23 კვ.მ. (ს/კ 01.14.06.008.083.01.070)</t>
  </si>
  <si>
    <t>ავთანდილ ბალახაშვილი</t>
  </si>
  <si>
    <t>მთავრობის 2019 წლის 29 ივლისის N1708 განკარგულება (ავთანდილ ბალახაშვილი)</t>
  </si>
  <si>
    <t>ქ. თბილისში, უნივერსიტეტის ქ. N2-ში VIII სართულზე მდებარე N68 ბინა ფართობით 105.37 კვ.მ. (ს/კ 01.14.06.008.083.01.068)</t>
  </si>
  <si>
    <t>დავით პარუნაშვილი</t>
  </si>
  <si>
    <t>მთავრობის 2019 წლის 29 ივლისის N1708 განკარგულება (დავით პარუნაშვილი)</t>
  </si>
  <si>
    <t>ქ. ბათუმში, მიხეილ ლერმონტოვის ქუჩა N127-ში, მე-4 სართულზე მდებარე N41 ბინა ფართობით 53.18 კვ.მ. (ს/კ 05.26.04.052.01.041)</t>
  </si>
  <si>
    <t>რაულ დევაძე</t>
  </si>
  <si>
    <t>მთავრობის 2019 წლის 29 ივლისის N1708 განკარგულება (რაულ დევაძე)</t>
  </si>
  <si>
    <t>ქ. ბათუმში, დაბა მახინჯაურში მდებარე N33 ბინა ფართობით 27.14 კვ.მ. (სართული 4, ს/კ 05.34.23.495.01.033)</t>
  </si>
  <si>
    <t>თედო ბოდოკია</t>
  </si>
  <si>
    <t>მთავრობის 2019 წლის 29 ივლისის N1708 განკარგულება (თედო ბოდოკია)</t>
  </si>
  <si>
    <t>ქ. ბათუმში, მიხეილ ლერმონტოვის ქუჩა N127-ში, პირველ სართულზე მდებარე N7 ბინა ფართობით 52.24 კვ.მ. (ს/კ 05.26.04.052.01.007)</t>
  </si>
  <si>
    <t>თეიმურაზ ძიგუა</t>
  </si>
  <si>
    <t>მთავრობის 2019 წლის 29 ივლისის N1708 განკარგულება (თეიმურაზ ძიგუა)</t>
  </si>
  <si>
    <t>ქ. ბათუმში, მიხეილ ლერმონტოვის ქუჩა N127-ში, მე-3 სართულზე მდებარე N30 ბინა ფართობით 51.49 კვ.მ. (ს/კ 05.26.04.052.01.030)</t>
  </si>
  <si>
    <t>თეიმურაზ ჭაფოძე</t>
  </si>
  <si>
    <t>მთავრობის 2019 წლის 29 ივლისის N1708 განკარგულება (თეიმურაზ ჭაფოძე)</t>
  </si>
  <si>
    <t>ქ. ბათუმში, მიხეილ ლერმონტოვის ქუჩა N127-ში, მე-4 სართულზე მდებარე N49 ბინა ფართობით 33.69 კვ.მ. (ს/კ 05.26.04.052.01.049)</t>
  </si>
  <si>
    <t>ალექსი რეპიდა</t>
  </si>
  <si>
    <t>მთავრობის 2019 წლის 29 ივლისის N1708 განკარგულება (ალექსი რეპიდა)</t>
  </si>
  <si>
    <t>ქ. ბათუმში, მიხეილ ლერმონტოვის ქუჩა N127-ში, მე-3 სართულზე მდებარე N35 ბინა ფართობით 32.77 კვ.მ. (ს/კ 05.26.04.052.01.035)</t>
  </si>
  <si>
    <t>მანუჩარ ფცქიალაძე</t>
  </si>
  <si>
    <t>მთავრობის 2019 წლის 29 ივლისის N1708 განკარგულება (მანუჩარ ფცქიალაძე)</t>
  </si>
  <si>
    <t>ქ. ბათუმში, მიხეილ ლერმონტოვის ქუჩა N127-ში, მე-3 სართულზე მდებარე N37 ბინა ფართობით 30.35 კვ.მ. (ს/კ 05.26.04.052.01.037)</t>
  </si>
  <si>
    <t>კახა მჭედლიშვილი</t>
  </si>
  <si>
    <t>მთავრობის 2019 წლის 29 ივლისის N1708 განკარგულება (კახა მჭედლიშვილი)</t>
  </si>
  <si>
    <t>ქ. ბათუმში, მიხეილ ლერმონტოვის ქუჩა N127-ში, მე-4 სართულზე მდებარე N51 ბინა ფართობით 34.06 კვ.მ. (ს/კ 05.26.04.052.01.051)</t>
  </si>
  <si>
    <t>ზურაბ ზოიძე</t>
  </si>
  <si>
    <t>მთავრობის 2019 წლის 29 ივლისის N1708 განკარგულება (ზურაბ ზოიძე)</t>
  </si>
  <si>
    <t>ქ. ბათუმში, მიხეილ ლერმონტოვის ქუჩა N127-ში, პირველ სართულზე მდებარე N9 ბინა ფართობით 51.44 კვ.მ. (ს/კ 05.26.04.052.01.009)</t>
  </si>
  <si>
    <t>ალექსანდრე გრიგოლია</t>
  </si>
  <si>
    <t>მთავრობის 2019 წლის 29 ივლისის N1708 განკარგულება (ალექსანდრე გრიგოლია)</t>
  </si>
  <si>
    <t>ქ. ბათუმში, მიხეილ ლერმონტოვის ქუჩა N127-ში, მე-4 სართულზე მდებარე N48 ბინა ფართობით 34.43 კვ.მ. (ს/კ 05.26.04.052.01.048)</t>
  </si>
  <si>
    <t>გიორგი გეგუჩაძე</t>
  </si>
  <si>
    <t>მთავრობის 2019 წლის 29 ივლისის N1708 განკარგულება (გიორგი გეგუჩაძე)</t>
  </si>
  <si>
    <t>ქ. თბილისში, უნივერსიტეტის ქ. N2-ში, მე-8 სართულზე მდებარე N66 ბინა ფართობით 79.22 კვ.მ. (ს/კ 01.14.06.008.083.01.066)</t>
  </si>
  <si>
    <t>მიხეილ გეჯაძე</t>
  </si>
  <si>
    <t>მთავრობის 2019 წლის 29 ივლისის N1708 განკარგულება (მიხეილ გეჯაძე)</t>
  </si>
  <si>
    <t>ქ. თბილისში, უნივერსიტეტის ქ. N2-ში, მე-8 სართულზე მდებარე N52 ბინა ფართობით 77.92 კვ.მ. (ს/კ 01.14.06.008.083.01.052)</t>
  </si>
  <si>
    <t>თეიმურაზ შენგელია</t>
  </si>
  <si>
    <t>მთავრობის 2019 წლის 29 ივლისის N1708 განკარგულება (თეიმურაზ შენგელია)</t>
  </si>
  <si>
    <t>ქ. თბილისში, უნივერსიტეტის ქ. N2-ში, მე-3 სართულზე მდებარე N53ა ბინა ფართობით 75.68 კვ.მ. (ს/კ 01.14.06.008.083.01.053ა)</t>
  </si>
  <si>
    <t>რატი წაქაძე</t>
  </si>
  <si>
    <t>მთავრობის 2019 წლის 29 ივლისის N1708 განკარგულება (რატი წაქაძე)</t>
  </si>
  <si>
    <t>ქ. თბილისში, უნივერსიტეტის ქ. N2-ში, პირველ სართულზე მდებარე N1 ბინა ფართობით 68.25 კვ.მ. (ს/კ 01.14.06.008.083.01.001)</t>
  </si>
  <si>
    <t>კობა ცინდელიანი</t>
  </si>
  <si>
    <t>მთავრობის 2019 წლის 29 ივლისის N1708 განკარგულება (კობა ცინდელიანი)</t>
  </si>
  <si>
    <t>ქ. ბათუმში, მიხეილ ლერმონტოვის ქუჩა N127-ში, მე-3 სართულზე მდებარე N34 ბინა ფართობით 34.24 კვ.მ. (ს/კ 05.26.04.052.01.034)</t>
  </si>
  <si>
    <t>კონსტანტინე გვენეტაძე</t>
  </si>
  <si>
    <t>მთავრობის 2019 წლის 29 ივლისის N1708 განკარგულება (კონსტანტინე გვენეტაძე)</t>
  </si>
  <si>
    <t>ქ. ბათუმში, მიხეილ ლერმონტოვის ქუჩა N127-ში, მე-2 სართულზე მდებარე N13 ბინა ფართობით 35.62 კვ.მ. (ს/კ 05.26.04.052.01.013)</t>
  </si>
  <si>
    <t>იაკობ პატარაია</t>
  </si>
  <si>
    <t>მთავრობის 2019 წლის 29 ივლისის N1708 განკარგულება (იაკობ პატარაია)</t>
  </si>
  <si>
    <t>ქ. თბილისში, უნივერსიტეტის ქ. N2-ში, მე-4 სართულზე მდებარე N57 ბინა ფართობით 88.88 კვ.მ. (ს/კ 01.14.06.008.083.01.057)</t>
  </si>
  <si>
    <t>ავთანდილ ცნობილაძე</t>
  </si>
  <si>
    <t>მთავრობის 2019 წლის 29 ივლისის N1708 განკარგულება (ავთანდილ ცნობილაძე)</t>
  </si>
  <si>
    <t>ქ. თბილისში, ჩიხი საინგილო, N5, კორპ. N3-ში I სართულზე მდებარე N3 ბინა ფართობით 115.68 კვ.მ. (ს/კ 01.17.02.059.063.01.003)</t>
  </si>
  <si>
    <t>თევდორე ქავთარაძე</t>
  </si>
  <si>
    <t>მთავრობის 2019 წლის 15 ივლისის N1615 განკარგულება (თევდორე ქავთარაძე)</t>
  </si>
  <si>
    <t>ქ. თბილისში, ჩიხი საინგილო, N5, კორპ. N3-ში I სართულზე მდებარე N1 ბინა ფართობით 107.37 კვ.მ. (ს/კ 01.17.02.059.063.01.001)</t>
  </si>
  <si>
    <t>კახაბერ ნემსიაშვილი</t>
  </si>
  <si>
    <t>მთავრობის 2019 წლის 15 ივლისის N1615 განკარგულება (კახაბერ ნემსიაშვილი)</t>
  </si>
  <si>
    <t>ქ. თბილისში, აბაშვილის ქ. N3, სამხედრო ქალაქის ტერიტორია, კორპ. N6-ში I სართულზე მდებარე N5 ბინა ფართობით 40.90 კვ.მ. (ს/კ 01.19.19.005.051.01.005)</t>
  </si>
  <si>
    <t>ევგენი ტალახაძე</t>
  </si>
  <si>
    <t>მთავრობის 2019 წლის 15 ივლისის N1615 განკარგულება (ევგენი ტალახაძე)</t>
  </si>
  <si>
    <t>ქ. თბილისში, ჩიხი საინგილო, N51-ში I სართულზე მდებარე უძრავი ნივთი ფართობით 81.86 კვ.მ. (ს/კ 01.17.02.059.022.01.503)</t>
  </si>
  <si>
    <t>იოსებ კაპანაძე</t>
  </si>
  <si>
    <t>მთავრობის 2019 წლის 15 ივლისის N1615 განკარგულება (იოსებ კაპანაძე)</t>
  </si>
  <si>
    <t>ქ. თბილისში, ჩიხი საინგილო, N55-ში II სართულზე მდებარე უძრავი ნივთი ფართობით 42.54 კვ.მ. (ს/კ 01.17.02.059.027.01.504)</t>
  </si>
  <si>
    <t>კორნელი ჯოლოხავა</t>
  </si>
  <si>
    <t>მთავრობის 2019 წლის 15 ივლისის N1615 განკარგულება (კორნელი ჯოლოხავა)</t>
  </si>
  <si>
    <t>ქ. თბილისში, ჩიხი საინგილო, N110-ში I სართულზე მდებარე უძრავი ნივთი ფართობით 99.74 კვ.მ. (ს/კ 01.17.02.059.004.01.506)</t>
  </si>
  <si>
    <t>ჯუმბერ ცინაძე</t>
  </si>
  <si>
    <t>მთავრობის 2019 წლის 15 ივლისის N1615 განკარგულება (ჯუმბერ ცინაძე)</t>
  </si>
  <si>
    <t>ქალაქ ახალციხეში, კოსტავას ქ. N179-ში V სართულზე მდებარე ბინა N13 ფართობით 35.94 კვ.მ. (ს/კ 62.09.32.007.01.013)</t>
  </si>
  <si>
    <t>გელა აბულაძე</t>
  </si>
  <si>
    <t>მთავრობის 2019 წლის 15 ივლისის N1615 განკარგულება (გელა აბულაძე)</t>
  </si>
  <si>
    <t>ქალაქ ახალციხეში, ზარზმელის ქ. N55-ში IV სართულზე მდებარე ბინა N10 ფართობით 45.13 კვ.მ. (ს/კ 62.09.32.017.01.010)</t>
  </si>
  <si>
    <t>როინ ირემაშვილი</t>
  </si>
  <si>
    <t>მთავრობის 2019 წლის 15 ივლისის N1615 განკარგულება (როინ ირემაშვილი)</t>
  </si>
  <si>
    <t>ქალაქ ახალციხეში, კოსტავას ქ. N165-ში V სართულზე მდებარე ბინა N53 ფართობით 29.71 კვ.მ. (ს/კ 62.09.32.006.01.053)</t>
  </si>
  <si>
    <t>უჩა ქიმაძე</t>
  </si>
  <si>
    <t>მთავრობის 2019 წლის 15 ივლისის N1615 განკარგულება (უჩა ქიმაძე)</t>
  </si>
  <si>
    <t>ქ. თბილისში, ექიმის გასასვლელი N2ა, შენობა N1-ში I სართულზე მდებარე უძრავი ნივთი ფართობით 70.78 კვ.მ. (ს/კ 01.17.12.022.029.01.507)</t>
  </si>
  <si>
    <t>ჯამბულ პერანიძე</t>
  </si>
  <si>
    <t>მთავრობის 2019 წლის 15 ივლისის N1615 განკარგულება (ჯამბულ პერანიძე)</t>
  </si>
  <si>
    <t>ქ. გორში, ნადირაძის ქ. N25-ში III სართულზე მდებარე ბინა N11 ფართობით 74.73 კვ.მ. (ს/კ 66.05.20.152.01.011)</t>
  </si>
  <si>
    <t>ზაზა შალამბერიძე</t>
  </si>
  <si>
    <t>მთავრობის 2019 წლის 15 ივლისის N1615 განკარგულება (ზაზა შალამბერიძე)</t>
  </si>
  <si>
    <t>გარდაბანში, ვაზიანის სამხედრო დასახლება ს/ქ N1, კორპუს N137-ში II სართულზე მდებარე ბინა N6 ფართობით 62.95 კვ.მ. (ს/კ 81.10.30.708.01.006)</t>
  </si>
  <si>
    <t>ჯუმბერ ინასარიძე</t>
  </si>
  <si>
    <t>მთავრობის 2019 წლის 15 ივლისის N1615 განკარგულება (ჯუმბერ ინასარიძე)</t>
  </si>
  <si>
    <t>ქ. თბილისში, საინგილოს ქ. N35-ში I სართულზე მდებარე N2 ბინა ფართობით 123.53 კვ.მ. (ს/კ 01.17.02.059.033.01.002)</t>
  </si>
  <si>
    <t>დავით თორდია</t>
  </si>
  <si>
    <t>მთავრობის 2019 წლის 15 ივლისის N1615 განკარგულება (დავით თორდია)</t>
  </si>
  <si>
    <t>ქ. თბილისში, ხუდადოვის ქ. N173, სახლი N2-ში II სართულზე მდებარე ბინა N30 ფართობით 49.22 კვ.მ. (ს/კ 01.16.09.001.002.01.030)</t>
  </si>
  <si>
    <t>ნოდარ კოპალეიშვილი</t>
  </si>
  <si>
    <t>მთავრობის 2019 წლის 15 ივლისის N1615 განკარგულება (ნოდარ კოპალეიშვილი)</t>
  </si>
  <si>
    <t>ქ. გორში, ნადირაძის ქ. N25-ში I სართულზე მდებარე ბინა N2 ფართობით 77.47 კვ.მ. (ს/კ 66.05.20.152.01.002)</t>
  </si>
  <si>
    <t>იაგო გაბრიაძე</t>
  </si>
  <si>
    <t>მთავრობის 2019 წლის 15 ივლისის N1615 განკარგულება (იაგო გაბრიაძე)</t>
  </si>
  <si>
    <t>ქ. გორში, ნადირაძის ქ. N25-ში II სართულზე მდებარე ბინა N9 ფართობით 79.21 კვ.მ. (ს/კ 66.05.20.152.01.009)</t>
  </si>
  <si>
    <t>კახაბერ ინალიშვილი</t>
  </si>
  <si>
    <t>მთავრობის 2019 წლის 15 ივლისის N1615 განკარგულება (კახაბერ ინალიშვილი)</t>
  </si>
  <si>
    <t>ქ. თბილისში, აბაშვილის ქ. N3, სამხედრო ქალაქის ტერიტორია, კორპ. N3-ში VII სართულზე მდებარე N176 ბინა ფართობით 40.90 კვ.მ. (ს/კ 01.19.19.005.052.01.176)</t>
  </si>
  <si>
    <t>გიორგი წკრიალაშვილი</t>
  </si>
  <si>
    <t>მთავრობის 2019 წლის 15 ივლისის N1615 განკარგულება (გიორგი წკრიალაშვილი)</t>
  </si>
  <si>
    <t>ქ. ბათუმში, გრიბოედოვის ქ. N1; რუსთაველის ქ. N53; ხინიკაძის ქ. N4-ში მდებარე N35 ბინა ფართობით 54 კვ.მ. (ს/კ 05.23.05.005.01.035)</t>
  </si>
  <si>
    <t>გოჩა ქათამაძე</t>
  </si>
  <si>
    <t>მთავრობის 2019 წლის 15 ივლისის N1615 განკარგულება (გოჩა ქათამაძე)</t>
  </si>
  <si>
    <t>ქ. ბათუმში, გრიბოედოვის ქ. N1; რუსთაველის ქ. N53; ხინიკაძის ქ. N4-ში მდებარე N19 ბინა ფართობით 54 კვ.მ. (ს/კ 05.23.05.005.01.019)</t>
  </si>
  <si>
    <t>აბესალომ ქარცივაძე</t>
  </si>
  <si>
    <t>მთავრობის 2019 წლის 15 ივლისის N1615 განკარგულება (აბესალომ ქარცივაძე)</t>
  </si>
  <si>
    <t>ქ. ბათუმში, გრიბოედოვის ქ. N1; რუსთაველის ქ. N53; ხინიკაძის ქ. N4-ში მდებარე N15 ბინა ფართობით 36 კვ.მ. (ს/კ 05.23.05.005.01.015)</t>
  </si>
  <si>
    <t>თომა ჩოგაძე</t>
  </si>
  <si>
    <t>მთავრობის 2019 წლის 15 ივლისის N1615 განკარგულება (თომა ჩოგაძე)</t>
  </si>
  <si>
    <t>ქ. ბათუმში, გრიბოედოვის ქ. N1; რუსთაველის ქ. N53; ხინიკაძის ქ. N4-ში მდებარე N16 ბინა ფართობით 59 კვ.მ. (ს/კ 05.23.05.005.01.016)</t>
  </si>
  <si>
    <t>მინური ჩოგაძე</t>
  </si>
  <si>
    <t>მთავრობის 2019 წლის 15 ივლისის N1615 განკარგულება (მინური ჩოგაძე)</t>
  </si>
  <si>
    <t>ქ. თბილისში, კანდელაკის ქ. N6-ში მდებარე ბინა N6 ფართობით 139.09 კვ.მ. (ს/კ 01.10.14.004.063.01.006)</t>
  </si>
  <si>
    <t>მამია ბალახაძე</t>
  </si>
  <si>
    <t>მთავრობის 2019 წლის 15 ივლისის N1615 განკარგულება (მამია ბალახაძე)</t>
  </si>
  <si>
    <t>ქ. თბილისში, კანდელაკის ქ. N6-ში მდებარე ბინა N8 ფართობით 122.33 კვ.მ. (ს/კ 01.10.14.004.063.01.008)</t>
  </si>
  <si>
    <t>დავით ბერიშვილი</t>
  </si>
  <si>
    <t>მთავრობის 2019 წლის 15 ივლისის N1615 განკარგულება (დავით ბერიშვილი)</t>
  </si>
  <si>
    <t>ქ. თბილისში, კანდელაკის ქ. N6-ში მდებარე ბინა N3 ფართობით 163.97 კვ.მ. (ს/კ 01.10.14.004.063.01.003)</t>
  </si>
  <si>
    <t>მანუჩარ დავითური</t>
  </si>
  <si>
    <t>მთავრობის 2019 წლის 15 ივლისის N1615 განკარგულება (მანუჩარ დავითური)</t>
  </si>
  <si>
    <t>ქ. თბილისში, კანდელაკის ქ. N6-ში მდებარე ბინა N4 ფართობით 93.18 კვ.მ. (ს/კ 01.10.14.004.063.01.004)</t>
  </si>
  <si>
    <t>კახა ტაბატაძე</t>
  </si>
  <si>
    <t>მთავრობის 2019 წლის 15 ივლისის N1615 განკარგულება (კახა ტაბატაძე)</t>
  </si>
  <si>
    <t>ქ. თბილისში, კანდელაკის ქ. N6-ში მდებარე ბინა N1 ფართობით 93.18 კვ.მ. (ს/კ 01.10.14.004.063.01.001)</t>
  </si>
  <si>
    <t>გიორგი ძებისაშვილი</t>
  </si>
  <si>
    <t>მთავრობის 2019 წლის 15 ივლისის N1615 განკარგულება (გიორგი ძებისაშვილი)</t>
  </si>
  <si>
    <t>ქ. თბილისში, კანდელაკის ქ. N6-ში მდებარე ბინა N5 ფართობით 80.74 კვ.მ. (ს/კ 01.10.14.004.063.01.005)</t>
  </si>
  <si>
    <t>ბესიკ გოფოძე</t>
  </si>
  <si>
    <t>მთავრობის 2019 წლის 15 ივლისის N1615 განკარგულება (ბესიკ გოფოძე)</t>
  </si>
  <si>
    <t>ქ. ბათუმში, გრიბოედოვის ქ. N1; რუსთაველის ქ. N53; ხინიკაძის ქ. N4-ში მდებარე N22 ბინა ფართობით 54 კვ.მ. (ს/კ 05.23.05.005.01.022)</t>
  </si>
  <si>
    <t>ილია ბოლქვაძე</t>
  </si>
  <si>
    <t>მთავრობის 2019 წლის 15 ივლისის N1615 განკარგულება (ილია ბოლქვაძე)</t>
  </si>
  <si>
    <t>ქ. თბილისში, ქ. წამებულის გამზ. N69-ში I სართულზე მდებარე N2 ბინა ფართობით 27.7 კვ.მ. (ს/კ 01.17.12.007.001.01.002)</t>
  </si>
  <si>
    <t>თეიმურაზ ქათამაძე</t>
  </si>
  <si>
    <t>მთავრობის 2019 წლის 15 ივლისის N1615 განკარგულება (თეიმურაზ ქათამაძე)</t>
  </si>
  <si>
    <t>ქალაქ ახალციხეში, ზარზმელის ქ. N51-ში II სართულზე მდებარე ბინა N16 ფართობით 59.78 კვ.მ. (ს/კ 62.09.32.026.01.016)</t>
  </si>
  <si>
    <t>სიმონ პეტაშვილი</t>
  </si>
  <si>
    <t>მთავრობის 2019 წლის 15 ივლისის N1615 განკარგულება (სიმონ პეტაშვილი)</t>
  </si>
  <si>
    <t>ქალაქ ახალციხეში, კოსტავას ქ. N163-ში IV სართულზე მდებარე ბინა N43 ფართობით 46.53 კვ.მ. (ს/კ 62.09.32.005.01.043)</t>
  </si>
  <si>
    <t>ბადრი ჯანაშვილი</t>
  </si>
  <si>
    <t>მთავრობის 2019 წლის 15 ივლისის N1615 განკარგულება (ბადრი ჯანაშვილი)</t>
  </si>
  <si>
    <t>ქ. თბილისში, აბაშვილის ქ. N3, სამხედრო ქალაქის ტერიტორია, კორპ. N6-ში VIII სართულზე მდებარე N201 ბინა ფართობით 40.90 კვ.მ. (ს/კ 01.19.19.005.051.01.201)</t>
  </si>
  <si>
    <t>გიორგი ბლუიშვილი</t>
  </si>
  <si>
    <t>მთავრობის 2019 წლის 15 ივლისის N1615 განკარგულება (გიორგი ბლუიშვილი)</t>
  </si>
  <si>
    <t>გარდაბანში, ვაზიანის სამხედრო დასახლება ს/ქ N1, კორპუს N139-ში V სართულზე მდებარე ბინა N20 ფართობით 62.94 კვ.მ. (ს/კ 81.10.30.935.01.020)</t>
  </si>
  <si>
    <t>აკაკი კუჭავა</t>
  </si>
  <si>
    <t>მთავრობის 2019 წლის 15 ივლისის N1615 განკარგულება (აკაკი კუჭავა)</t>
  </si>
  <si>
    <t>ქ. თბილისში, ხუდადოვის ქ. N173, სახლი 2-ში II სართულზე მდებარე უძრავი ნივთი ფართობით 36.87 კვ.მ. (ს/კ 01.16.09.001.002.01.503)</t>
  </si>
  <si>
    <t>გელა ჭიჭილეიშვილი</t>
  </si>
  <si>
    <t>მთავრობის 2019 წლის 15 ივლისის N1615 განკარგულება (გელა ჭიჭილეიშვილი)</t>
  </si>
  <si>
    <t>ქ. თბილისში, ხუდადოვის ქ. N173, სახლი 2-ში V სართულზე მდებარე უძრავი ნივთი ფართობით 50.97 კვ.მ. (ს/კ 01.16.09.001.002.01.509)</t>
  </si>
  <si>
    <t>შამილ არაბული</t>
  </si>
  <si>
    <t>მთავრობის 2019 წლის 15 ივლისის N1615 განკარგულება (შამილ არაბული)</t>
  </si>
  <si>
    <t>ქ. თბილისში, გედევანიშვილის ქ. N29-ში ს/ქ 17, კორპუს N122-ში მდებარე ბინა N3 ფართობით 102.9 კვ.მ. (ს/კ 01.16.07.002.018.05.003)</t>
  </si>
  <si>
    <t>ია სიჭინავა</t>
  </si>
  <si>
    <t>მთავრობის 2019 წლის 15 ივლისის N1615 განკარგულება (ია სიჭინავა)</t>
  </si>
  <si>
    <t>ქ. ბათუმში, ფრიდონ ხალვაშის გამზირი, ჩიხი XV, N1-ში მდებარე N22 ბინა ფართობით 42.19 კვ.მ. (ს/კ 05.35.27.026.01.022)</t>
  </si>
  <si>
    <t>მალხაზი კიკაბიძე</t>
  </si>
  <si>
    <t>მთავრობის 2019 წლის 15 ივლისის N1615 განკარგულება (მალხაზი კიკაბიძე)</t>
  </si>
  <si>
    <t>ქალაქ თბილისში, გლდანის დასახლება, VI მ/რ-ში, კორპუსი N30ა-ში მდებარე ფართები (ს/კ: 01.11.10.008.050.01.517; 01.11.10.008.050.01.518)</t>
  </si>
  <si>
    <t>ბმა დიოსკურია (გლდანი)</t>
  </si>
  <si>
    <t>მთავრობის 2019 წლის 02 ივლისის №1539 განკარგულება (ბმა დიოსკურია (გლდანი))</t>
  </si>
  <si>
    <t>ქ. თბილისში, დაბა წყნეთი, მაია წყნეთელის ქუჩა, გ. ზონა, N18-ში მდებარე ფართები (ს/კ: 01.20.01.100.010.01.506; 01.20.01.100.010.01.505; 01.20.01.100.010.01.501; 01.20.01.100.010.01.504)</t>
  </si>
  <si>
    <t>ბმა დიოსკურია (წყნეთი)</t>
  </si>
  <si>
    <t>მთავრობის 2019 წლის 02 ივლისის №1539 განკარგულება (ბმა დიოსკურია (წყნეთი))</t>
  </si>
  <si>
    <t>ქალაქი თბილისი, ქერჩის ქუჩა, N6-ში მდებარე ფართები (ს/კ: 01.11.05.029.148.01.502; 01.11.05.029.148.01.503; 01.11.05.029.148.01.504; 01.11.05.029.148.01.505; 01.11.05.029.148.01.506.)</t>
  </si>
  <si>
    <t>ბმა კოლხეთი</t>
  </si>
  <si>
    <t>მთავრობის 2019 წლის 02 ივლისის №1539 განკარგულება ბმა კოლხეთი)</t>
  </si>
  <si>
    <t>ქალაქი თბილისი , ექიმის გასასვლელი N24 სართული1,ბინა N1, (შენობა-ნაგებობა N23) (ს/კ 01.17.12.022.002.23.500)</t>
  </si>
  <si>
    <t>კესო ნაკანი</t>
  </si>
  <si>
    <t>მთავრობის 2019 წლის 15 ივლისის N1615 განკარგულება (კესო ნაკანი)</t>
  </si>
  <si>
    <t>ქალაქი თბილისი , ქუჩა ხუდადოვი N 173, სახლი 2, სართული 2 (ს/კ 01.16.09.001.002.01.526)</t>
  </si>
  <si>
    <t>რამინი მოდებაძე</t>
  </si>
  <si>
    <t>მთავრობის 2019 წლის 15 ივლისის N1615 განკარგულება (რამინი მოდებაძე)</t>
  </si>
  <si>
    <t>ქალაქი ახალციხე , ქუჩა კოსტავა , N 179 სართული1,ბინა N1 (ს/კ 62.09.32.007.01.001)</t>
  </si>
  <si>
    <t>მამუკა ოკოშვილი</t>
  </si>
  <si>
    <t>მთავრობის 2019 წლის 15 ივლისის N1615 განკარგულება (მამუკა ოკოშვილი)</t>
  </si>
  <si>
    <t>გარდაბანი, ვაზიანი, სამხედრო ქალაქი კორპ N139 ,სართული2,ბინა N6 (ს/კ 81.10.30.935.01.006)</t>
  </si>
  <si>
    <t>რაული ფარღალავა</t>
  </si>
  <si>
    <t>მთავრობის 2019 წლის 15 ივლისის N1615 განკარგულება (რაული ფარღალავა)</t>
  </si>
  <si>
    <t>ქალაქ ახალციხეში, ზარზმელის ქ. N53-ში მე-5 სართულზე მდებარე N11 ბინა ფართობით 39.53 კვ.მ. (ს/კ 62.09.32.023.01.011)</t>
  </si>
  <si>
    <t>თამაზი ბერიძე</t>
  </si>
  <si>
    <t>მთავრობის 2019 წლის 16 აგვისტოს N1853 განკარგულება (თამაზი ბერიძე)</t>
  </si>
  <si>
    <t>ქალაქ თელავში, თამარ მეფის ქ. N36, კორპ. N5 მე-4 სართულზე მდებარე ბინა N21ბ ფართობით 30.93 კვ.მ. (ს/კ 53.20.43.079.01.021ბ)</t>
  </si>
  <si>
    <t>თეიმურაზ ბასარია</t>
  </si>
  <si>
    <t>მთავრობის 2019 წლის 16 აგვისტოს N1853 განკარგულება (თეიმურაზ ბასარია)</t>
  </si>
  <si>
    <t>ქალაქ ზუგდიდში, რუსთაველის ქუჩა N89/ზ. გამსახურდიას გამზირ N19-ში განთავსებული შენობა-ნაგებობის მე-2 სართულზე მდებარე 267 კვ.მ არასაცხოვრებელ ფართს (მიწის (უძრავი ქონების) საკადასტრო კოდი N43.31.49.015.04.513)</t>
  </si>
  <si>
    <t>თამილა აბსანძე</t>
  </si>
  <si>
    <t>მთავრობის 2019 წლის 4 სექტემბრის N1944 განკარგულება</t>
  </si>
  <si>
    <t>ყაზბეგის მუნიციპალიტეტში, დაბა გუდაურში მდებარე 12799.00 კვ.მ. არასასოფლო - სამეურნეო დანიშნულების მიწის ნაკვეთს (მიწის (უძრავი ქონების) საკადასტრო კოდი: N74.06.11.939) და ყაზბეგის მუნიციპალიტეტში, დაბა გუდაურში მდებარე 15201.00 კვ.მ. არასასოფლო - სამეურნეო დანიშნულების მიწის ნაკვეთს (მიწის (უძრავი ქონების) საკადასტრო კოდი: N74.06.11.940)</t>
  </si>
  <si>
    <t>ნიკოლოზ კვეზერელი</t>
  </si>
  <si>
    <t>მთავრობის 2019 წლის 13 სექტემბრის №1962 განკარგულება</t>
  </si>
  <si>
    <t>დანართი №1-ით გათვალისწინებულ უძრავ ქონებები (გაზსადენი მილები)</t>
  </si>
  <si>
    <t>მთავრობის 2019 წლის 12 ივლისის №1608 განკარგულება</t>
  </si>
  <si>
    <t>დაბა ასპინძაში მდებარე 57 კვ.მ. არასასოფლო-სამეურნეო დანიშნულების მიწის ნაკვეთი და მასზე განთავსებული შენობა-ნაგებობა N1 (მიწის ს/კ 60.01.31.083)</t>
  </si>
  <si>
    <t>მთავრობის 2019 წლის 30 აგვისტოს N1920 განკარგულება</t>
  </si>
  <si>
    <t>ქ. სიღნაღში, ქედელის დასახლებაში მდებარე უძრავი არასასოფლო-სამეურნეო დანიშნულების მიწის ნაკვეთები: ს/კ: 56.14.43.306; 56.14.43.333; 56.14.43.330; 56.14.43.334; 56.14.43.332; 56.14.43.329</t>
  </si>
  <si>
    <t>მთავრობის 2019 წლის 3 ოქტომბრის N2102 განკარგულება</t>
  </si>
  <si>
    <t>არსებულ, ბორჯომის მუნიციპალიტეტში, დაბა ბაკურიანში მდებარე 20 კვ.მ არასასოფლო-სამეურნეო დანიშნულების მიწის ნაკვეთს (მიწის (უძრავი ქონების) საკადასტრო კოდი: №64.30.12.256), გარდაბნის მუნიციპალიტეტში, სოფელ გამარჯვებაში მდებარე 3500 კვ.მ არასასოფლო-სამეურნეო დანიშნულების მიწის ნაკვეთს (მიწის (უძრავი ქონების) საკადასტრო კოდი: №81.10.39.365) და დუშეთის მუნიციპალიტეტში, სოფელ გუდაურში მდებარე 15 კვ.მ არასასოფლო-სამეურნეო დანიშნულების მიწის ნაკვეთს (მიწის (უძრავი ქონების) საკადასტრო კოდი: №71.62.58.738)</t>
  </si>
  <si>
    <t>მთავრობის 2019 წლის 2 სექტემბრის N1936 განკარგულება</t>
  </si>
  <si>
    <t>04.10.2020 წლამდე სატრანსფორმატორო პუნქტის განთავსება</t>
  </si>
  <si>
    <t>გარდაბანში, სოფელ ნორიოში მდებარე 12600.00 კვ.მ არასასოფლო-სამეურნეო დანიშნულების მიწის ნაკვეთსა და მასზე მდებარე შენობა-ნაგებობა №1- ს (მიწის (უძრავი ქონების) საკადასტრო კოდი: №81.09.30.251)</t>
  </si>
  <si>
    <t>შპს გეოკერამიკა 405272789</t>
  </si>
  <si>
    <t>მთავრობის 2019 წლის 26 სექტემბრის N2043 განკარგულება</t>
  </si>
  <si>
    <t>27.09.2021 წლამდე, კერამიკული ნაწარმის მწარმოებელი საწარმოს შექმნა, წარმოების დაწყება და ამ მიზნით 405 216 ლარის ინვესტიციის განხორციელება.</t>
  </si>
  <si>
    <t>ბოლნისის მუნიციპალიტეტში, სოფელ ჭაპალაში არსებულ 3400.00 კვ.მ არასასოფლო-სამეურნეო დანიშნულების მიწის ნაკვეთს (მიწის (უძრავი ქონების) საკადასტრო კოდი: №80.02.70.495)</t>
  </si>
  <si>
    <t>შპს აად 404865829</t>
  </si>
  <si>
    <t>მთავრობის 2019 წლის 26 სექტემბრის №2042 განკარგულება</t>
  </si>
  <si>
    <t>30.10.2019 წლამდე უზრუნველყოს საქართველოს მთავრობას, შპს „აადსა“ და სს „ელექტროენერგეტიკული სისტემის კომერციულ ოპერატორს“ შორის 2017 წლის 30 ოქტომბერს გაფორმებული ურთიერთგაგების მემორანდუმით განსაზღვრული ჰიდროელექტროსადგურ - „ჭაპალა ჰესის“ აშენება და ამავე მემორანდუმით განსაზღვრულ ვადაში ექსპლუატაციაში მიღება</t>
  </si>
  <si>
    <t>ქალაქი ბათუმი, ადლიას ქ. N112-ში, მე-7 სართულზე მდებარე ბინა N26 (უძრავი ქონების ს/კ 05.32.20.086.01.01.026)</t>
  </si>
  <si>
    <t>გიორგი ჯაბანიშვილი</t>
  </si>
  <si>
    <t>მთავრობის 2019 წლის 20 სექტემბრის N2018 განკარგულება (გიორგი ჯაბანიშვილი)</t>
  </si>
  <si>
    <t>ქალაქი ბათუმი, ადლიას ქ. N112-ში, მე-3 სართულზე მდებარე ბინა N12 "ა" (უძრავი ქონების ს/კ 05.32.20.086.01.01.012)</t>
  </si>
  <si>
    <t>ნოდარ შაიშმელაშვილი</t>
  </si>
  <si>
    <t>მთავრობის 2019 წლის 20 სექტემბრის N2018 განკარგულება (ნოდარ შაიშმელაშვილი)</t>
  </si>
  <si>
    <t>ქალაქი ბათუმი, ადლიას ქ. N112-ში, მე-7 სართულზე მდებარე ბინა N27 ("ბ") (უძრავი ქონების ს/კ 05.32.20.086.01.02.027)</t>
  </si>
  <si>
    <t>დიმიტრი ჟამუტაშვილი</t>
  </si>
  <si>
    <t>მთავრობის 2019 წლის 20 სექტემბრის N2018 განკარგულება (დიმიტრი ჟამუტაშვილი)</t>
  </si>
  <si>
    <t>ქალაქი ბათუმი, ადლიას ქ. N112 (უძრავი ქონების ს/კ 05.32.20.086.01.01.025)</t>
  </si>
  <si>
    <t>ნოდარი სულაქველიძე</t>
  </si>
  <si>
    <t>მთავრობის 2019 წლის 20 სექტემბრის N2018 განკარგულება (ნოდარი სულაქველიძე)</t>
  </si>
  <si>
    <t>ქალაქი ბათუმი, ადლიას ქ. N112-ში, მე-7 სართულზე მდებარე ბინა N25 ("ბ") (უძრავი ქონების ს/კ 05.32.20.086.01.02.025)</t>
  </si>
  <si>
    <t>სულხან გელაძე</t>
  </si>
  <si>
    <t>მთავრობის 2019 წლის 20 სექტემბრის N2018 განკარგულება (სულხან გელაძე)</t>
  </si>
  <si>
    <t>ქალაქი ბათუმი, ადლიას ქ. N112-ში, მე-9 სართულზე მდებარე ბინა N35 ("ბ") (უძრავი ქონების ს/კ 05.32.20.086.01.02.035)</t>
  </si>
  <si>
    <t>ზურაბ კახაძე</t>
  </si>
  <si>
    <t>მთავრობის 2019 წლის 20 სექტემბრის N2018 განკარგულება (ზურაბ კახაძე)</t>
  </si>
  <si>
    <t>ქალაქი ბათუმი, ადლიას ქ. N112-ში, მე-10 სართულზე მდებარე ბინა N38 ("ბ") (უძრავი ქონების ს/კ 05.32.20.086.01.02.038)</t>
  </si>
  <si>
    <t>გელა ღოღობერიძე</t>
  </si>
  <si>
    <t>მთავრობის 2019 წლის 20 სექტემბრის N2018 განკარგულება (გელა ღოღობერიძე)</t>
  </si>
  <si>
    <t>ქალაქი ბათუმი, ადლიას ქ. N112-ში, მე-6 სართულზე მდებარე ბინა N23 ("ა") (უძრავი ქონების ს/კ 05.32.20.086.01.01.023)</t>
  </si>
  <si>
    <t>არჩილ გორგილაძე</t>
  </si>
  <si>
    <t>მთავრობის 2019 წლის 20 სექტემბრის N2018 განკარგულება (არჩილ გორგილაძე)</t>
  </si>
  <si>
    <t>ქალაქი ბათუმი, ადლიას ქ. N112-ში, მე-11 სართულზე მდებარე ბინა N44 ("ბ") (უძრავი ქონების ს/კ 05.32.20.086.01.02.044)</t>
  </si>
  <si>
    <t>ირაკლი გელაძე</t>
  </si>
  <si>
    <t>მთავრობის 2019 წლის 20 სექტემბრის N2018 განკარგულება (ირაკლი გელაძე)</t>
  </si>
  <si>
    <t>ქალაქი ბათუმი, ადლიას ქ. N112-ში, მე-5 სართულზე მდებარე ბინა N18 ("ბ") (უძრავი ქონების ს/კ 05.32.20.086.01.02.018)</t>
  </si>
  <si>
    <t>თეონა ქორქია</t>
  </si>
  <si>
    <t>მთავრობის 2019 წლის 20 სექტემბრის N2018 განკარგულება (თეონა ქორქია)</t>
  </si>
  <si>
    <t>ქალაქი ბათუმი, ადლიას ქ. N112-ში, მე-6 სართულზე მდებარე ბინა N24 ("ა") (უძრავი ქონების ს/კ 05.32.20.086.01.01.024)</t>
  </si>
  <si>
    <t>რომან ფუტკარაძე</t>
  </si>
  <si>
    <t>მთავრობის 2019 წლის 20 სექტემბრის N2018 განკარგულება (რომან ფუტკარაძე)</t>
  </si>
  <si>
    <t>ქალაქი ბათუმი, ადლიას ქ. N112-ში, მე-7 სართულზე მდებარე ბინა N27 ("ა") (უძრავი ქონების ს/კ 05.32.20.086.01.01.027)</t>
  </si>
  <si>
    <t>ზურაბ მიქელაძე</t>
  </si>
  <si>
    <t>მთავრობის 2019 წლის 20 სექტემბრის N2018 განკარგულება (ზურაბ მიქელაძე)</t>
  </si>
  <si>
    <t>ქალაქი ბათუმი, ადლიას ქ. N112-ში, მე-8 სართულზე მდებარე ბინა N30 ("ა") (უძრავი ქონების ს/კ 05.32.20.086.01.01.030)</t>
  </si>
  <si>
    <t>სულხან ზოიძე</t>
  </si>
  <si>
    <t>მთავრობის 2019 წლის 20 სექტემბრის N2018 განკარგულება (სულხან ზოიძე)</t>
  </si>
  <si>
    <t>ქალაქი ბათუმი, ადლიას ქ. N112-ში, მე-3 სართულზე მდებარე ბინა N12 ("ბ") (უძრავი ქონების ს/კ 05.32.20.086.01.02.012)</t>
  </si>
  <si>
    <t>ავთანდილ ფუტკარაძე</t>
  </si>
  <si>
    <t>მთავრობის 2019 წლის 20 სექტემბრის N2018 განკარგულება (ავთანდილ ფუტკარაძე)</t>
  </si>
  <si>
    <t>ქალაქი ბათუმი, ადლიას ქ. N112-ში, მე-11 სართულზე მდებარე ბინა N44 ("ა") (უძრავი ქონების ს/კ 05.32.20.086.01.01.044)</t>
  </si>
  <si>
    <t>ელგუჯა გუნდაძე</t>
  </si>
  <si>
    <t>მთავრობის 2019 წლის 20 სექტემბრის N2018 განკარგულება (ელგუჯა გუნდაძე)</t>
  </si>
  <si>
    <t>ქალაქი ბათუმი, ადლიას ქ. N112-ში, მე-3 სართულზე მდებარე ბინა N11 ("ა") (უძრავი ქონების ს/კ 05.32.20.086.01.01.011)</t>
  </si>
  <si>
    <t>ლიანა გულაბერიძე</t>
  </si>
  <si>
    <t>მთავრობის 2019 წლის 20 სექტემბრის N2018 განკარგულება (ლიანა გულაბერიძე)</t>
  </si>
  <si>
    <t>ქალაქი ბათუმი, ადლიას ქ. N112-ში, მე-10 სართულზე მდებარე ბინა N39 ("ბ") (უძრავი ქონების ს/კ 05.32.20.086.01.02.039)</t>
  </si>
  <si>
    <t>გიგა ინაიშვილი</t>
  </si>
  <si>
    <t>მთავრობის 2019 წლის 20 სექტემბრის N2018 განკარგულება (გიგა ინაიშვილი)</t>
  </si>
  <si>
    <t>ქალაქი ბათუმი, ადლიას ქ. N112-ში, მე-11 სართულზე მდებარე ბინა N43 ("ბ") (უძრავი ქონების ს/კ 05.32.20.086.01.02.043)</t>
  </si>
  <si>
    <t>ირაკლი ბასილაძე</t>
  </si>
  <si>
    <t>მთავრობის 2019 წლის 20 სექტემბრის N2018 განკარგულება (ირაკლი ბასილაძე)</t>
  </si>
  <si>
    <t>ქალაქი ბათუმი, ადლიას ქ. N112-ში, მე-3 სართულზე მდებარე ბინა N9 ("ბ") (უძრავი ქონების ს/კ 05.32.20.086.01.02.009)</t>
  </si>
  <si>
    <t>ოთარ თავართქილაძე</t>
  </si>
  <si>
    <t>მთავრობის 2019 წლის 20 სექტემბრის N2018 განკარგულება (ოთარ თავართქილაძე)</t>
  </si>
  <si>
    <t>ქალაქი ბათუმი, ადლიას ქ. N112-ში, მე-4 სართულზე მდებარე ბინა N14 ("ა") (უძრავი ქონების ს/კ 05.32.20.086.01.01.014)</t>
  </si>
  <si>
    <t>მანუჩარ ბერიძე</t>
  </si>
  <si>
    <t>მთავრობის 2019 წლის 20 სექტემბრის N2018 განკარგულება (მანუჩარ ბერიძე)</t>
  </si>
  <si>
    <t>ქალაქი ბათუმი, ადლიას ქ. N112-ში, მე-10 სართულზე მდებარე ბინა N40 ("ა") (უძრავი ქონების ს/კ 05.32.20.086.01.01.040)</t>
  </si>
  <si>
    <t>შალვა ზაქარაძე</t>
  </si>
  <si>
    <t>მთავრობის 2019 წლის 20 სექტემბრის N2018 განკარგულება (შალვა ზაქარაძე)</t>
  </si>
  <si>
    <t>ქალაქი ბათუმი, ადლიას ქ. N112-ში, მე-8 სართულზე მდებარე ბინა N32 ("ა") (უძრავი ქონების ს/კ 05.32.20.086.01.01.032)</t>
  </si>
  <si>
    <t>ნუგზარ სურმანიძე</t>
  </si>
  <si>
    <t>მთავრობის 2019 წლის 20 სექტემბრის N2018 განკარგულება (ნუგზარ სურმანიძე)</t>
  </si>
  <si>
    <t>ქალაქი ბათუმი, ადლიას ქ. N112-ში, მე-4 სართულზე მდებარე ბინა N16 ("ბ") (უძრავი ქონების ს/კ 05.32.20.086.01.02.016)</t>
  </si>
  <si>
    <t>ნუგზარ ღორჯომელაძე</t>
  </si>
  <si>
    <t>მთავრობის 2019 წლის 20 სექტემბრის N2018 განკარგულება (ნუგზარ ღორჯომელაძე)</t>
  </si>
  <si>
    <t>ქალაქი ბათუმი, ადლიას ქ. N112-ში, მე-5 სართულზე მდებარე ბინა N17 ("ა") (უძრავი ქონების ს/კ 05.32.20.086.01.01.017)</t>
  </si>
  <si>
    <t>ნინო თედორაძე</t>
  </si>
  <si>
    <t>მთავრობის 2019 წლის 20 სექტემბრის N2018 განკარგულება (ნინო თედორაძე)</t>
  </si>
  <si>
    <t>ქალაქი ბათუმი, ადლიას ქ. N112-ში, მე-4 სართულზე მდებარე ბინა N13 ("ბ") (უძრავი ქონების ს/კ 05.32.20.086.01.02.013)</t>
  </si>
  <si>
    <t>თორნიკე ანანიძე</t>
  </si>
  <si>
    <t>მთავრობის 2019 წლის 20 სექტემბრის N2018 განკარგულება (თორნიკე ანანიძე)</t>
  </si>
  <si>
    <t>ქალაქი ბათუმი, ადლიას ქ. N112-ში, მე-6 სართულზე მდებარე ბინა N24 ("ბ") (უძრავი ქონების ს/კ 05.32.20.086.01.02.024)</t>
  </si>
  <si>
    <t>ბორის ჯიშკარიანი</t>
  </si>
  <si>
    <t>მთავრობის 2019 წლის 20 სექტემბრის N2018 განკარგულება (ბორის ჯიშკარიანი)</t>
  </si>
  <si>
    <t>ქალაქი ბათუმი, ადლიას ქ. N112-ში, მე-6 სართულზე მდებარე ბინა N21 ("ა") (უძრავი ქონების ს/კ 05.32.20.086.01.01.021)</t>
  </si>
  <si>
    <t>მირზა დავითაძე</t>
  </si>
  <si>
    <t>მთავრობის 2019 წლის 20 სექტემბრის N2018 განკარგულება (მირზა დავითაძე)</t>
  </si>
  <si>
    <t>ქალაქი ბათუმი, ადლიას ქ. N112-ში, მე-10 სართულზე მდებარე ბინა N37 ("ბ") (უძრავი ქონების ს/კ 05.32.20.086.01.02.037)</t>
  </si>
  <si>
    <t>სულიკო ანანიძე</t>
  </si>
  <si>
    <t>მთავრობის 2019 წლის 20 სექტემბრის N2018 განკარგულება (სულიკო ანანიძე)</t>
  </si>
  <si>
    <t>ქალაქი ბათუმი, ადლიას ქ. N112-ში, მე-5 სართულზე მდებარე ბინა N18 ("ა") (უძრავი ქონების ს/კ 05.32.20.086.01.01.018)</t>
  </si>
  <si>
    <t>დიანა ბოლქვაძე</t>
  </si>
  <si>
    <t>მთავრობის 2019 წლის 20 სექტემბრის N2018 განკარგულება (დიანა ბოლქვაძე)</t>
  </si>
  <si>
    <t>ქალაქი ბათუმი, ადლიას ქ. N112-ში, მე-2 სართულზე მდებარე ბინა N7 ("ა") (უძრავი ქონების ს/კ 05.32.20.086.01.01.007)</t>
  </si>
  <si>
    <t>ირაკლი როსტობაია</t>
  </si>
  <si>
    <t>მთავრობის 2019 წლის 20 სექტემბრის N2018 განკარგულება (ირაკლი როსტობაია)</t>
  </si>
  <si>
    <t>ქალაქი ბათუმი, ადლიას ქ. N112-ში, მე-8 სართულზე მდებარე ბინა N29 ("ა") (უძრავი ქონების ს/კ 05.32.20.086.01.01.029)</t>
  </si>
  <si>
    <t>ირაკლი ზაქარაძე</t>
  </si>
  <si>
    <t>მთავრობის 2019 წლის 20 სექტემბრის N2018 განკარგულება (ირაკლი ზაქარაძე)</t>
  </si>
  <si>
    <t>ქალაქი ბათუმი, ადლიას ქ. N112-ში, მე-5 სართულზე მდებარე ბინა N17 ("ბ") (უძრავი ქონების ს/კ 05.32.20.086.01.02.017)</t>
  </si>
  <si>
    <t>გოდერძი ბარამიძე</t>
  </si>
  <si>
    <t>მთავრობის 2019 წლის 20 სექტემბრის N2018 განკარგულება (გოდერძი ბარამიძე)</t>
  </si>
  <si>
    <t>ქალაქი ბათუმი, ადლიას ქ. N112-ში, მე-9 სართულზე მდებარე ბინა N36 ("ბ") (უძრავი ქონების ს/კ 05.32.20.086.01.02.036)</t>
  </si>
  <si>
    <t>ზურაბ ქარცივაძე</t>
  </si>
  <si>
    <t>მთავრობის 2019 წლის 20 სექტემბრის N2018 განკარგულება (ზურაბ ქარცივაძე)</t>
  </si>
  <si>
    <t>ქალაქი ბათუმი, ადლიას ქ. N112-ში, მე-6 სართულზე მდებარე ბინა N23 ("ბ") (უძრავი ქონების ს/კ 05.32.20.086.01.02.023)</t>
  </si>
  <si>
    <t>გოდერძი დავითაძე</t>
  </si>
  <si>
    <t>მთავრობის 2019 წლის 20 სექტემბრის N2018 განკარგულება (გოდერძი დავითაძე)</t>
  </si>
  <si>
    <t>ქალაქი ბათუმი, ადლიას ქ. N112-ში, მე-4 სართულზე მდებარე ბინა N13 ("ა") (უძრავი ქონების ს/კ 05.32.20.086.01.01.013)</t>
  </si>
  <si>
    <t>გენრი მახარაძე</t>
  </si>
  <si>
    <t>მთავრობის 2019 წლის 20 სექტემბრის N2018 განკარგულება (გენრი მახარაძე)</t>
  </si>
  <si>
    <t>ქალაქი ბათუმი, ადლიას ქ. N112-ში, მე-9 სართულზე მდებარე ბინა N34 ("ა") (უძრავი ქონების ს/კ 05.32.20.086.01.01.034)</t>
  </si>
  <si>
    <t>ციური ბოლქვაძე</t>
  </si>
  <si>
    <t>მთავრობის 2019 წლის 20 სექტემბრის N2018 განკარგულება (ციური ბოლქვაძე)</t>
  </si>
  <si>
    <t>ქალაქი ბათუმი, ადლიას ქ. N112-ში, მე-8 სართულზე მდებარე ბინა N32 ("ბ") (უძრავი ქონების ს/კ 05.32.20.086.01.02.032)</t>
  </si>
  <si>
    <t>დავით ვარშანიძე</t>
  </si>
  <si>
    <t>მთავრობის 2019 წლის 20 სექტემბრის N2018 განკარგულება (დავით ვარშანიძე)</t>
  </si>
  <si>
    <t>ქალაქი ბათუმი, ადლიას ქ. N112-ში, მე-8 სართულზე მდებარე ბინა N30 ("ბ") (უძრავი ქონების ს/კ 05.32.20.086.01.02.030)</t>
  </si>
  <si>
    <t>მინდია გოგიტიძე</t>
  </si>
  <si>
    <t>მთავრობის 2019 წლის 20 სექტემბრის N2018 განკარგულება (მინდია გოგიტიძე)</t>
  </si>
  <si>
    <t>ქალაქი ბათუმი, ადლიას ქ. N112-ში, მე-7 სართულზე მდებარე ბინა N28 ("ბ") (უძრავი ქონების ს/კ 05.32.20.086.01.02.028)</t>
  </si>
  <si>
    <t>ედუარდ დავითაძე</t>
  </si>
  <si>
    <t>ქალაქი ბათუმი, ადლიას ქ. N112-ში, მე-11 სართულზე მდებარე ბინა N42 ("ა") (უძრავი ქონების ს/კ 05.32.20.086.01.01.042)</t>
  </si>
  <si>
    <t>მალხაზ ჯიჯავაძე</t>
  </si>
  <si>
    <t>მთავრობის 2019 წლის 20 სექტემბრის N2018 განკარგულება (მალხაზ ჯიჯავაძე)</t>
  </si>
  <si>
    <t>ქალაქი ბათუმი, ადლიას ქ. N112-ში, მე-2 სართულზე მდებარე ბინა N6 ("ა") (უძრავი ქონების ს/კ 05.32.20.086.01.01.006)</t>
  </si>
  <si>
    <t>ხატია მაქაცარია</t>
  </si>
  <si>
    <t>მთავრობის 2019 წლის 20 სექტემბრის N2018 განკარგულება (ხატია მაქაცარია)</t>
  </si>
  <si>
    <t>ქალაქი ბათუმი, ადლიას ქ. N112-ში, მე-4 სართულზე მდებარე ბინა N14 ("ბ") (უძრავი ქონების ს/კ 05.32.20.086.01.02.014)</t>
  </si>
  <si>
    <t>ზვიად წულუკიძე</t>
  </si>
  <si>
    <t>მთავრობის 2019 წლის 20 სექტემბრის N2018 განკარგულება (ზვიად წულუკიძე)</t>
  </si>
  <si>
    <t>ქალაქი ბათუმი, ადლიას ქ. N112-ში, მე-9 სართულზე მდებარე ბინა N33 ("ბ") (უძრავი ქონების ს/კ 05.32.20.086.01.02.033)</t>
  </si>
  <si>
    <t>ჯერლიდი გვალია</t>
  </si>
  <si>
    <t>მთავრობის 2019 წლის 20 სექტემბრის N2018 განკარგულება (ჯერლიდი გვალია)</t>
  </si>
  <si>
    <t>ქალაქი ბათუმი, ადლიას ქ. N112-ში, მე-8 სართულზე მდებარე ბინა N29 ("ბ") (უძრავი ქონების ს/კ 05.32.20.086.01.02.029)</t>
  </si>
  <si>
    <t>დავით ქოქაშვილი</t>
  </si>
  <si>
    <t>მთავრობის 2019 წლის 20 სექტემბრის N2018 განკარგულება (დავით ქოქაშვილი)</t>
  </si>
  <si>
    <t>ქალაქი ბათუმი, ადლიას ქ. N112-ში, მე-9 სართულზე მდებარე ბინა N34 ("ბ") (უძრავი ქონების ს/კ 05.32.20.086.01.02.034)</t>
  </si>
  <si>
    <t>ოლღა სულაკაძე</t>
  </si>
  <si>
    <t>მთავრობის 2019 წლის 20 სექტემბრის N2018 განკარგულება (ოლღა სულაკაძე)</t>
  </si>
  <si>
    <t>ქალაქი ბათუმი, ადლიას ქ. N112-ში, პირველ სართულზე მდებარე ბინა N3 ("ა") (უძრავი ქონების ს/კ 05.32.20.086.01.01.003)</t>
  </si>
  <si>
    <t>მალხაზ ცეცხლაძე</t>
  </si>
  <si>
    <t>მთავრობის 2019 წლის 20 სექტემბრის N2018 განკარგულება (მალხაზ ცეცხლაძე)</t>
  </si>
  <si>
    <t>ქალაქი ბათუმი, ადლიას ქ. N112-ში, მე-5 სართულზე მდებარე ბინა N19 ("ა") (უძრავი ქონების ს/კ 05.32.20.086.01.01.019)</t>
  </si>
  <si>
    <t>ომარ ფუტკარაძე</t>
  </si>
  <si>
    <t>მთავრობის 2019 წლის 20 სექტემბრის N2018 განკარგულება (ომარ ფუტკარაძე)</t>
  </si>
  <si>
    <t>ქალაქი ბათუმი, ადლიას ქ. N112-ში, მე-6 სართულზე მდებარე ბინა N22 ("ბ") (უძრავი ქონების ს/კ 05.32.20.086.01.02.022)</t>
  </si>
  <si>
    <t>ლევან შარაძე</t>
  </si>
  <si>
    <t>მთავრობის 2019 წლის 20 სექტემბრის N2018 განკარგულება (ლევან შარაძე)</t>
  </si>
  <si>
    <t>ქალაქი ბათუმი, ადლიას ქ. N112-ში, მე-2 სართულზე მდებარე ბინა N5 ("ბ") (უძრავი ქონების ს/კ 05.32.20.086.01.02.005)</t>
  </si>
  <si>
    <t>ჯამბულ ანთაძე</t>
  </si>
  <si>
    <t>მთავრობის 2019 წლის 20 სექტემბრის N2018 განკარგულება (ჯამბულ ანთაძე)</t>
  </si>
  <si>
    <t>ქალაქი ბათუმი, ადლიას ქ. N112-ში, მე-11 სართულზე მდებარე ბინა N41 ("ა") (უძრავი ქონების ს/კ 05.32.20.086.01.01.041)</t>
  </si>
  <si>
    <t>ჯემალ პაქსაძე</t>
  </si>
  <si>
    <t>მთავრობის 2019 წლის 20 სექტემბრის N2018 განკარგულება (ჯემალ პაქსაძე)</t>
  </si>
  <si>
    <t>ქალაქი ბათუმი, ადლიას ქ. N112-ში, მე-4 სართულზე მდებარე ბინა N15 (უძრავი ქონების ს/კ 05.32.20.086.01.01.015)</t>
  </si>
  <si>
    <t>სალომე კირვალიძე</t>
  </si>
  <si>
    <t>მთავრობის 2019 წლის 20 სექტემბრის N2018 განკარგულება (სალომე კირვალიძე)</t>
  </si>
  <si>
    <t>ქალაქი ბათუმი, ადლიას ქ. N112-ში, მე-5 სართულზე მდებარე ბინა N19 ("ბ") (უძრავი ქონების ს/კ 05.32.20.086.01.02.019)</t>
  </si>
  <si>
    <t>ზაზა მაწიაშვილი</t>
  </si>
  <si>
    <t>მთავრობის 2019 წლის 20 სექტემბრის N2018 განკარგულება (ზაზა მაწიაშვილი)</t>
  </si>
  <si>
    <t>ქალაქი ბათუმი, ადლიას ქ.N112 (მიწის (უძრავი ქონების) საკადასტრო კოდი 05.32.20.086.01.02.015)</t>
  </si>
  <si>
    <t>ირმა თევზაძე</t>
  </si>
  <si>
    <t>მთავრობის 2019 წლის 20 სექტემბრის N2018 განკარგულება (ირმა თევზაძე)</t>
  </si>
  <si>
    <t>ქალაქი ბათუმი, ადლიას ქ.N112 (მიწის (უძრავი ქონების) საკადასტრო კოდი 05.32.20.086.01.01.020)</t>
  </si>
  <si>
    <t>თორნიკე დონჯაშვილი</t>
  </si>
  <si>
    <t>მთავრობის 2019 წლის 20 სექტემბრის N2018 განკარგულება (თორნიკე დონჯაშვილი)</t>
  </si>
  <si>
    <t>ქალაქი ბათუმი, ადლიას ქ.N112 (მიწის (უძრავი ქონების) საკადასტრო კოდი 05.32.20.086.01.01.031)</t>
  </si>
  <si>
    <t>გიორგი თეთრაშვილი</t>
  </si>
  <si>
    <t>მთავრობის 2019 წლის 20 სექტემბრის N2018 განკარგულება (გიორგი თეთრაშვილი)</t>
  </si>
  <si>
    <t>ქალაქი ბათუმი, ადლიას ქ. N112-ში, მე-10 სართულზე მდებარე ბინა N38 ("ა") (უძრავი ქონების ს/კ 05.32.20.086.01.01.038)</t>
  </si>
  <si>
    <t>ალექსანდრე ხვედელიძე</t>
  </si>
  <si>
    <t>მთავრობის 2019 წლის 20 სექტემბრის N2018 განკარგულება (ალექსანდრე ხვედელიძე)</t>
  </si>
  <si>
    <t>ქალაქი ბათუმი, ადლიას ქ. N112-ში, მე-3 სართულზე მდებარე ბინა N10 (უძრავი ქონების ს/კ 05.32.20.086.01.01.010)</t>
  </si>
  <si>
    <t>ია მაისურაძე</t>
  </si>
  <si>
    <t>მთავრობის 2019 წლის 20 სექტემბრის N2018 განკარგულება (ია მაისურაძე)</t>
  </si>
  <si>
    <t>ქალაქი ბათუმი, ადლიას ქ. N112 (უძრავი ქონების ს/კ 05.32.20.086.01.01.035)</t>
  </si>
  <si>
    <t>თორნიკე მურჯიკნელი</t>
  </si>
  <si>
    <t>მთავრობის 2019 წლის 20 სექტემბრის N2018 განკარგულება (თორნიკე მურჯიკნელი)</t>
  </si>
  <si>
    <t>ქალაქი ბათუმი, ადლიას ქ. N112 (უძრავი ქონების ს/კ 05.32.20.086.01.01.016)</t>
  </si>
  <si>
    <t>ვახტანგ ტერაშვილი</t>
  </si>
  <si>
    <t>მთავრობის 2019 წლის 20 სექტემბრის N2018 განკარგულება (ვახტანგ ტერაშვილი)</t>
  </si>
  <si>
    <t>ქალაქი ბათუმი, ადლიას ქ. N112 (უძრავი ქონების ს/კ 05.32.20.086.01.01.039)</t>
  </si>
  <si>
    <t>ლევან არონია</t>
  </si>
  <si>
    <t>მთავრობის 2019 წლის 20 სექტემბრის N2018 განკარგულება (ლევან არონია)</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</si>
  <si>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02.03.06.047.01.02.022)</t>
  </si>
  <si>
    <t>ლალი წერეთელი</t>
  </si>
  <si>
    <t>მთავრობის 2019 წლის 20 სექტემბრის N2018 განკარგულება (ლალი წერეთელი)</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</si>
  <si>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02.03.06.047.01.01.018)</t>
  </si>
  <si>
    <t>ლაშა ჩიქობავა</t>
  </si>
  <si>
    <t>მთავრობის 2019 წლის 20 სექტემბრის N2018 განკარგულება (ლაშა ჩიქობავა)</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</si>
  <si>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02.03.06.047.01.01.039)</t>
  </si>
  <si>
    <t>მაია ბროლაძე</t>
  </si>
  <si>
    <t>მთავრობის 2019 წლის 20 სექტემბრის N2018 განკარგულება (მაია ბროლაძე)</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</si>
  <si>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02.03.06.047.01.02.003)</t>
  </si>
  <si>
    <t>მაკა მაჭარაშვილი</t>
  </si>
  <si>
    <t>მთავრობის 2019 წლის 20 სექტემბრის N2018 განკარგულება (მაკა მაჭარაშვილი)</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</si>
  <si>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02.03.06.047.01.02.012)</t>
  </si>
  <si>
    <t>ნიკოლოზ ნაკაშიძე</t>
  </si>
  <si>
    <t>მთავრობის 2019 წლის 20 სექტემბრის N2018 განკარგულება (ნიკოლოზ ნაკაშიძე)</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</si>
  <si>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02.03.06.047.01.01.011)</t>
  </si>
  <si>
    <t>ნინო გადრანი</t>
  </si>
  <si>
    <t>მთავრობის 2019 წლის 20 სექტემბრის N2018 განკარგულება (ნინო გადრანი)</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</si>
  <si>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02.03.06.047.01.02.004)</t>
  </si>
  <si>
    <t>შალვა დუღაშვილი</t>
  </si>
  <si>
    <t>მთავრობის 2019 წლის 20 სექტემბრის N2018 განკარგულება (შალვა დუღაშვილი)</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</si>
  <si>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02.03.06.047.01.01.013)</t>
  </si>
  <si>
    <t>ალექსანდრე ძულიაშვილი</t>
  </si>
  <si>
    <t>მთავრობის 2019 წლის 20 სექტემბრის N2018 განკარგულება (ალექსანდრე ძულიაშვილი)</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</si>
  <si>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02.03.06.047.01.01.025)</t>
  </si>
  <si>
    <t>ბესიკ ფანჩულიძე</t>
  </si>
  <si>
    <t>მთავრობის 2019 წლის 20 სექტემბრის N2018 განკარგულება (ბესიკ ფანჩულიძე)</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</si>
  <si>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02.03.06.047.01.02.011)</t>
  </si>
  <si>
    <t>ბექა ბიჩინაშვილი</t>
  </si>
  <si>
    <t>მთავრობის 2019 წლის 20 სექტემბრის N2018 განკარგულება (ბექა ბიჩინაშვილი)</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</si>
  <si>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02.03.06.047.01.01.036)</t>
  </si>
  <si>
    <t>გიორგი დვალაძე</t>
  </si>
  <si>
    <t>მთავრობის 2019 წლის 20 სექტემბრის N2018 განკარგულება (გიორგი დვალაძე)</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</si>
  <si>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02.03.06.047.01.02.031)</t>
  </si>
  <si>
    <t>გიორგი ნასყიდაშვილი</t>
  </si>
  <si>
    <t>მთავრობის 2019 წლის 20 სექტემბრის N2018 განკარგულება (გიორგი ნასყიდაშვილი)</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</si>
  <si>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02.03.06.047.01.01.015)</t>
  </si>
  <si>
    <t>გიორგი პაპაშვილი</t>
  </si>
  <si>
    <t>მთავრობის 2019 წლის 20 სექტემბრის N2018 განკარგულება (გიორგი პაპაშვილი)</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</si>
  <si>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02.03.06.047.01.01.031)</t>
  </si>
  <si>
    <t>გოგა გოგობერიშვილი</t>
  </si>
  <si>
    <t>მთავრობის 2019 წლის 20 სექტემბრის N2018 განკარგულება (გოგა გოგობერიშვილი)</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</si>
  <si>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02.03.06.047.01.02.013)</t>
  </si>
  <si>
    <t>გოგა რაზმაძე</t>
  </si>
  <si>
    <t>მთავრობის 2019 წლის 20 სექტემბრის N2018 განკარგულება (გოგა რაზმაძე)</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</si>
  <si>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02.03.06.047.01.02.020)</t>
  </si>
  <si>
    <t>დავით რეხვიაშვილი</t>
  </si>
  <si>
    <t>მთავრობის 2019 წლის 20 სექტემბრის N2018 განკარგულება (დავით რეხვიაშვილი)</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</si>
  <si>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02.03.06.047.01.02.007)</t>
  </si>
  <si>
    <t>დიმიტრი კვირიკაშვილი</t>
  </si>
  <si>
    <t>მთავრობის 2019 წლის 20 სექტემბრის N2018 განკარგულება (დიმიტრი კვირიკაშვილი)</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</si>
  <si>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02.03.06.047.01.01.002)</t>
  </si>
  <si>
    <t>ეკა რუსია</t>
  </si>
  <si>
    <t>მთავრობის 2019 წლის 20 სექტემბრის N2018 განკარგულება (ეკა რუსია)</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</si>
  <si>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02.03.06.047.01.01.007)</t>
  </si>
  <si>
    <t>ზაქარია მაისურაძე</t>
  </si>
  <si>
    <t>მთავრობის 2019 წლის 20 სექტემბრის N2018 განკარგულება (ზაქარია მაისურაძე)</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</si>
  <si>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02.03.06.047.01.01.030)</t>
  </si>
  <si>
    <t>ზურაბი ყიფშიძე</t>
  </si>
  <si>
    <t>მთავრობის 2019 წლის 20 სექტემბრის N2018 განკარგულება (ზურაბი ყიფშიძე)</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</si>
  <si>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02.03.06.047.01.01.029)</t>
  </si>
  <si>
    <t>თამაზ მინდიაშვილი</t>
  </si>
  <si>
    <t>მთავრობის 2019 წლის 20 სექტემბრის N2018 განკარგულება (თამაზ მინდიაშვილი)</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</si>
  <si>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02.03.06.047.01.01.026)</t>
  </si>
  <si>
    <t>თეიმურაზი ხუციშვილი</t>
  </si>
  <si>
    <t>მთავრობის 2019 წლის 20 სექტემბრის N2018 განკარგულება (თეიმურაზი ხუციშვილი)</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</si>
  <si>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02.03.06.047.01.02.015)</t>
  </si>
  <si>
    <t>ირაკლი ბაინურაშვილი</t>
  </si>
  <si>
    <t>მთავრობის 2019 წლის 20 სექტემბრის N2018 განკარგულება (ირაკლი ბაინურაშვილი)</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</si>
  <si>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02.03.06.047.01.01.033)</t>
  </si>
  <si>
    <t>ირაკლი გვაზავა</t>
  </si>
  <si>
    <t>მთავრობის 2019 წლის 20 სექტემბრის N2018 განკარგულება (ირაკლი გვაზავა)</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</si>
  <si>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02.03.06.047.01.01.024)</t>
  </si>
  <si>
    <t>კახა ბაბალაშვილი</t>
  </si>
  <si>
    <t>მთავრობის 2019 წლის 20 სექტემბრის N2018 განკარგულება (კახა ბაბალაშვილი)</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</si>
  <si>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02.03.06.047.01.02.021)</t>
  </si>
  <si>
    <t>კახაბერ კაპანაძე</t>
  </si>
  <si>
    <t>მთავრობის 2019 წლის 20 სექტემბრის N2018 განკარგულება (კახაბერ კაპანაძე)</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</si>
  <si>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02.03.06.047.01.02.009)</t>
  </si>
  <si>
    <t>აკაკი ცოტაძე</t>
  </si>
  <si>
    <t>მთავრობის 2019 წლის 20 სექტემბრის N2018 განკარგულება (აკაკი ცოტაძე)</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</si>
  <si>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02.03.06.047.01.02.025)</t>
  </si>
  <si>
    <t>ბექა ქურცაძე</t>
  </si>
  <si>
    <t>მთავრობის 2019 წლის 20 სექტემბრის N2018 განკარგულება (ბექა ქურცაძე)</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</si>
  <si>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02.03.06.047.01.01.027)</t>
  </si>
  <si>
    <t>გიორგი დეკანოსიძე</t>
  </si>
  <si>
    <t>მთავრობის 2019 წლის 20 სექტემბრის N2018 განკარგულება (გიორგი დეკანოსიძე)</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</si>
  <si>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02.03.06.047.01.02.010)</t>
  </si>
  <si>
    <t>გიორგი თიგიშვილი</t>
  </si>
  <si>
    <t>მთავრობის 2019 წლის 20 სექტემბრის N2018 განკარგულება (გიორგი თიგიშვილი)</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</si>
  <si>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02.03.06.047.01.02.019)</t>
  </si>
  <si>
    <t>გიორგი კიკნაძე</t>
  </si>
  <si>
    <t>მთავრობის 2019 წლის 20 სექტემბრის N2018 განკარგულება (გიორგი კიკნაძე)</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</si>
  <si>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02.03.06.047.01.02.005)</t>
  </si>
  <si>
    <t>გოჩა გოგოლაძე</t>
  </si>
  <si>
    <t>მთავრობის 2019 წლის 20 სექტემბრის N2018 განკარგულება (გოჩა გოგოლაძე)</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</si>
  <si>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02.03.06.047.01.01.009)</t>
  </si>
  <si>
    <t>დავით გორგაძე</t>
  </si>
  <si>
    <t>მთავრობის 2019 წლის 20 სექტემბრის N2018 განკარგულება (დავით გორგაძე)</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</si>
  <si>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02.03.06.047.01.01.021)</t>
  </si>
  <si>
    <t>დავით დავითაშვილი</t>
  </si>
  <si>
    <t>მთავრობის 2019 წლის 20 სექტემბრის N2018 განკარგულება (დავით დავითაშვილი)</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</si>
  <si>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02.03.06.047.01.02.029)</t>
  </si>
  <si>
    <t>ედგარ ოგანესიანი</t>
  </si>
  <si>
    <t>მთავრობის 2019 წლის 20 სექტემბრის N2018 განკარგულება (ედგარ ოგანესიანი)</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</si>
  <si>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02.03.06.047.01.02.030)</t>
  </si>
  <si>
    <t>ვიტალი ჭიკაძე</t>
  </si>
  <si>
    <t>მთავრობის 2019 წლის 20 სექტემბრის N2018 განკარგულება (ვიტალი ჭიკაძე)</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</si>
  <si>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02.03.06.047.01.02.017)</t>
  </si>
  <si>
    <t>თამაზ ლომიძე</t>
  </si>
  <si>
    <t>მთავრობის 2019 წლის 20 სექტემბრის N2018 განკარგულება (თამაზ ლომიძე)</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</si>
  <si>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02.03.06.047.01.02.018)</t>
  </si>
  <si>
    <t>თამთა პეტრიაშვილი</t>
  </si>
  <si>
    <t>მთავრობის 2019 წლის 20 სექტემბრის N2018 განკარგულება (თამთა პეტრიაშვილი)</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</si>
  <si>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02.03.06.047.01.02.016)</t>
  </si>
  <si>
    <t>იოსებ ნასყიდაშვილი</t>
  </si>
  <si>
    <t>მთავრობის 2019 წლის 20 სექტემბრის N2018 განკარგულება (იოსებ ნასყიდაშვილი)</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</si>
  <si>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02.03.06.047.01.02.014)</t>
  </si>
  <si>
    <t>ლაშა ქიზიყელაშვილი</t>
  </si>
  <si>
    <t>მთავრობის 2019 წლის 20 სექტემბრის N2018 განკარგულება (ლაშა ქიზიყელაშვილი)</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</si>
  <si>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02.03.06.047.01.02.008)</t>
  </si>
  <si>
    <t>ლევან კასრაძე</t>
  </si>
  <si>
    <t>მთავრობის 2019 წლის 20 სექტემბრის N2018 განკარგულება (ლევან კასრაძე)</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</si>
  <si>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02.03.06.047.01.01.032)</t>
  </si>
  <si>
    <t>ლევან გამეზარდაშვილი</t>
  </si>
  <si>
    <t>მთავრობის 2019 წლის 20 სექტემბრის N2018 განკარგულება (ლევან გამეზარდაშვილი)</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</si>
  <si>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02.03.06.047.01.02.027)</t>
  </si>
  <si>
    <t>მაკა ონიანი</t>
  </si>
  <si>
    <t>მთავრობის 2019 წლის 20 სექტემბრის N2018 განკარგულება (მაკა ონიანი)</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</si>
  <si>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02.03.06.047.01.01.020)</t>
  </si>
  <si>
    <t>მერი სახოკია</t>
  </si>
  <si>
    <t>მთავრობის 2019 წლის 20 სექტემბრის N2018 განკარგულება (მერი სახოკია)</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</si>
  <si>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02.03.06.047.01.01.023)</t>
  </si>
  <si>
    <t>მიხეილ ქევხიშვილი</t>
  </si>
  <si>
    <t>მთავრობის 2019 წლის 20 სექტემბრის N2018 განკარგულება (მიხეილ ქევხიშვილი)</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</si>
  <si>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02.03.06.047.01.01.028)</t>
  </si>
  <si>
    <t>მიხეილი ჟღენტი</t>
  </si>
  <si>
    <t>მთავრობის 2019 წლის 20 სექტემბრის N2018 განკარგულება (მიხეილი ჟღენტი)</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</si>
  <si>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02.03.06.047.01.02.036)</t>
  </si>
  <si>
    <t>ნინო ფერაძე</t>
  </si>
  <si>
    <t>მთავრობის 2019 წლის 20 სექტემბრის N2018 განკარგულება (ნინო ფერაძე)</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</si>
  <si>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02.03.06.047.01.01.012)</t>
  </si>
  <si>
    <t>ოთარ სხილაძე</t>
  </si>
  <si>
    <t>მთავრობის 2019 წლის 20 სექტემბრის N2018 განკარგულება (ოთარ სხილაძე)</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</si>
  <si>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02.03.06.047.01.01.010)</t>
  </si>
  <si>
    <t>სოფიო კილაძე</t>
  </si>
  <si>
    <t>მთავრობის 2019 წლის 20 სექტემბრის N2018 განკარგულება (სოფიო კილაძე)</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</si>
  <si>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02.03.06.047.01.01.016)</t>
  </si>
  <si>
    <t>ქეთევან სამადაშვილი</t>
  </si>
  <si>
    <t>მთავრობის 2019 წლის 20 სექტემბრის N2018 განკარგულება (ქეთევან სამადაშვილი)</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</si>
  <si>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02.03.06.047.01.01.014)</t>
  </si>
  <si>
    <t>ხვიჩა კრაველიძე</t>
  </si>
  <si>
    <t>მთავრობის 2019 წლის 20 სექტემბრის N2018 განკარგულება (ხვიჩა კრაველიძე)</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</si>
  <si>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02.03.06.047.01.01.035)</t>
  </si>
  <si>
    <t>კახაბერ ასპანაძე</t>
  </si>
  <si>
    <t>მთავრობის 2019 წლის 20 სექტემბრის N2018 განკარგულება (კახაბერ ასპანაძე)</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</si>
  <si>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02.03.06.047.01.01.008)</t>
  </si>
  <si>
    <t>დავით ნაჭყებია</t>
  </si>
  <si>
    <t>მთავრობის 2019 წლის 20 სექტემბრის N2018 განკარგულება (დავით ნაჭყებია)</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</si>
  <si>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02.03.06.047.01.01.019)</t>
  </si>
  <si>
    <t>პაატა დევდარიანი</t>
  </si>
  <si>
    <t>მთავრობის 2019 წლის 20 სექტემბრის N2018 განკარგულება (პაატა დევდარიანი)</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</si>
  <si>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02.03.06.047.01.02.023)</t>
  </si>
  <si>
    <t>აკაკი გიორგაძე</t>
  </si>
  <si>
    <t>მთავრობის 2019 წლის 20 სექტემბრის N2018 განკარგულება (აკაკი გიორგაძე)</t>
  </si>
  <si>
    <t>ქ. თბილისი, ქერჩის ქუჩა N6-ში არსებული უძრავი ქონება (უძრავი ქონების ს/კ 01.11.05.029.310.01.02.036)</t>
  </si>
  <si>
    <t>ერეკლე ჩოხელი</t>
  </si>
  <si>
    <t>მთავრობის 2019 წლის 20 სექტემბრის N2018 განკარგულება (ერეკლე ჩოხელი)</t>
  </si>
  <si>
    <t>ქ. თბილისი, ქერჩის ქუჩა N6-ში არსებული უძრავი ქონება (უძრავი ქონების ს/კ 01.11.05.029.310.01.02.012)</t>
  </si>
  <si>
    <t>ვლადიმერ მურჯიკნელი</t>
  </si>
  <si>
    <t>მთავრობის 2019 წლის 20 სექტემბრის N2018 განკარგულება (ვლადიმერ მურჯიკნელი)</t>
  </si>
  <si>
    <t>ქ. თბილისი, ქერჩის ქუჩა N6-ში არსებული უძრავი ქონება (უძრავი ქონების ს/კ 01.11.05.029.310.01.01.010)</t>
  </si>
  <si>
    <t>ზაზა ჯაშიაშვილი</t>
  </si>
  <si>
    <t>მთავრობის 2019 წლის 20 სექტემბრის N2018 განკარგულება (ზაზა ჯაშიაშვილი)</t>
  </si>
  <si>
    <t>ქ. თბილისი, ქერჩის ქუჩა N6-ში არსებული უძრავი ქონება (უძრავი ქონების ს/კ 01.11.05.029.310.01.01.019)</t>
  </si>
  <si>
    <t>თემურ ქადაგიშვილი</t>
  </si>
  <si>
    <t>მთავრობის 2019 წლის 20 სექტემბრის N2018 განკარგულება (თემურ ქადაგიშვილი)</t>
  </si>
  <si>
    <t>ქ. თბილისი, ქერჩის ქუჩა N6-ში არსებული უძრავი ქონება (უძრავი ქონების ს/კ 01.11.05.029.310.01.01.001)</t>
  </si>
  <si>
    <t>თეონა კაჭარავა</t>
  </si>
  <si>
    <t>მთავრობის 2019 წლის 20 სექტემბრის N2018 განკარგულება (თეონა კაჭარავა)</t>
  </si>
  <si>
    <t>ქ. თბილისი, ქერჩის ქუჩა N6-ში არსებული უძრავი ქონება (უძრავი ქონების ს/კ 01.11.05.029.310.01.01.004)</t>
  </si>
  <si>
    <t>თორნიკე მესხი</t>
  </si>
  <si>
    <t>მთავრობის 2019 წლის 20 სექტემბრის N2018 განკარგულება (თორნიკე მესხი)</t>
  </si>
  <si>
    <t>ქ. თბილისი, ქერჩის ქუჩა N6-ში არსებული უძრავი ქონება (უძრავი ქონების ს/კ 01.11.05.029.310.01.02.032)</t>
  </si>
  <si>
    <t>ირმა ლობჯანიძე</t>
  </si>
  <si>
    <t>მთავრობის 2019 წლის 20 სექტემბრის N2018 განკარგულება (ირმა ლობჯანიძე)</t>
  </si>
  <si>
    <t>ქ. თბილისი, ქერჩის ქუჩა N6-ში არსებული უძრავი ქონება (უძრავი ქონების ს/კ 01.11.05.029.310.01.02.017)</t>
  </si>
  <si>
    <t>კახაბერ გარგულია</t>
  </si>
  <si>
    <t>მთავრობის 2019 წლის 20 სექტემბრის N2018 განკარგულება (კახაბერ გარგულია)</t>
  </si>
  <si>
    <t>ქ. თბილისი, ქერჩის ქუჩა N6, ფართი: 77.43 კვ.მ., მე-11 სართული, ბინა N44 "ა" ბლოკი (უძრავი ქონების ს/კ 01.11.05.029.310.01.01.044)</t>
  </si>
  <si>
    <t>კუკური წივწივაძე</t>
  </si>
  <si>
    <t>მთავრობის 2019 წლის 20 სექტემბრის N2018 განკარგულება (კუკური წივწივაძე)</t>
  </si>
  <si>
    <t>ქ. თბილისი, ქერჩის ქუჩა N6-ში არსებული უძრავი ქონება (უძრავი ქონების ს/კ 01.11.05.029.310.01.01.036)</t>
  </si>
  <si>
    <t>ლაშა სალუქვაძე</t>
  </si>
  <si>
    <t>მთავრობის 2019 წლის 20 სექტემბრის N2018 განკარგულება (ლაშა სალუქვაძე)</t>
  </si>
  <si>
    <t>ქ. თბილისი, ქერჩის ქუჩა N6, ფართი: 77.43 კვ.მ., მე-8 სართული, ბინა N30 "ბ" ბლოკი (უძრავი ქონების ს/კ 01.11.05.029.310.01.02.030)</t>
  </si>
  <si>
    <t>ლაშა მოსიძე</t>
  </si>
  <si>
    <t>მთავრობის 2019 წლის 20 სექტემბრის N2018 განკარგულება (ლაშა მოსიძე)</t>
  </si>
  <si>
    <t>ქ. თბილისი, ქერჩის ქუჩა N6, ფართი: 77.43 კვ.მ., მე-5 სართული, ბინა N18 "ბ" ბლოკი (უძრავი ქონების ს/კ 01.11.05.029.310.01.02.018)</t>
  </si>
  <si>
    <t>ნიკოლოზ ჩოხელი</t>
  </si>
  <si>
    <t>მთავრობის 2019 წლის 20 სექტემბრის N2018 განკარგულება (ნიკოლოზ ჩოხელი)</t>
  </si>
  <si>
    <t>ქ. თბილისი, ქერჩის ქუჩა N6, ფართი: 77.43 კვ.მ., მე-4 სართული, ბინა N14 "ბ" ბლოკი (უძრავი ქონების ს/კ 01.11.05.029.310.01.02.014)</t>
  </si>
  <si>
    <t>სერგი მანჩხაშვილი</t>
  </si>
  <si>
    <t>მთავრობის 2019 წლის 20 სექტემბრის N2018 განკარგულება (სერგი მანჩხაშვილი)</t>
  </si>
  <si>
    <t>ქ. თბილისი, ქერჩის ქუჩა N6, ფართი: 77.43 კვ.მ., მე-4 სართული, ბინა N15 "ბ" ბლოკი (უძრავი ქონების ს/კ 01.11.05.029.310.01.02.015)</t>
  </si>
  <si>
    <t>პაატა სეფისკვერაძე</t>
  </si>
  <si>
    <t>მთავრობის 2019 წლის 20 სექტემბრის N2018 განკარგულება (პაატა სეფისკვერაძე)</t>
  </si>
  <si>
    <t>ქ. თბილისი, ქერჩის ქუჩა N6, ფართი: 77.43 კვ.მ., მე-4 სართული, ბინა N13 "ა" ბლოკი (უძრავი ქონების ს/კ 01.11.05.029.310.01.01.013)</t>
  </si>
  <si>
    <t>ჯაბა ჭაბაშვილი</t>
  </si>
  <si>
    <t>მთავრობის 2019 წლის 20 სექტემბრის N2018 განკარგულება (ჯაბა ჭაბაშვილი)</t>
  </si>
  <si>
    <t>ქ. თბილისი, ქერჩის ქუჩა N6, ფართი: 77.43 კვ.მ., მე-9 სართული, ბინა N35 "ბ" ბლოკი (უძრავი ქონების ს/კ 01.11.05.029.310.01.02.035)</t>
  </si>
  <si>
    <t>სერგო ენდელაძე</t>
  </si>
  <si>
    <t>მთავრობის 2019 წლის 20 სექტემბრის N2018 განკარგულება (სერგო ენდელაძე)</t>
  </si>
  <si>
    <t>გაზსადენი მილები</t>
  </si>
  <si>
    <t>მთავრობის 2019 წლის 13 სექტემბრის N1961 განკარგულება</t>
  </si>
  <si>
    <t>შპს თელავგაზი 431437082</t>
  </si>
  <si>
    <t>მთავრობის 2019 წლის 16 სექტემბრის N1976 განკარგულება</t>
  </si>
  <si>
    <t>ოზურგეთის მუნიციპალიტეტში, საკრებულოს გარე სავარგულებში მდებარე 15505.00 კვ.მ არასასოფლო-სამეურნეო დანიშნულების მიწის ნაკვეთსა და მასზე მდებარე შენობა-ნაგებობებს: №1, №2 და №3 - (დანგრეული)(მიწის (უძრავი ქონების) საკადასტრო კოდი: №26.36.01.019)</t>
  </si>
  <si>
    <t>რკ გურული ნობათი 400236909</t>
  </si>
  <si>
    <t>მთავრობის 2019 წლის 26 სექტემბრის N2044 განკარგულება</t>
  </si>
  <si>
    <t>26.09.2021 წლამდე მეღორეობის ფერმის, საკვები პროდუქტების მწარმოებელი საწარმოს შექმნა და წარმოების დაწყება და ამ მიზნით 369 920 (სამას სამოცდაცხრა ათას ცხრაას ოცი) ლარის ინვესტიციის განხორციელება.</t>
  </si>
  <si>
    <t>ადიგენის მუნიციპალიტეტში, დაბა აბასთუმანში მდებარე 60 კვ.მ არასასოფლო-სამეურნეო დანიშნულების მიწის ნაკვეთს (მიწის (უძრავი ქონების) საკადასტრო კოდი: №61.23.21.530) და დაბა აბასთუმანში, ფალიაშვილის ქუჩის მიმადებარედ არსებულ 50 კვ.მ არასასოფლო-სამეურნეო დანიშნულების მიწის ნაკვეთს (მიწის (უძრავი ქონების) საკადასტრო კოდი: №61.11.21.920)</t>
  </si>
  <si>
    <t>მთავრობის 2019 წლის 2 სექტემბრის N1933 განკარგულება</t>
  </si>
  <si>
    <t>08.11.2020 წლამდე სატრანსფორმატორო პუნქტის განთავსება</t>
  </si>
  <si>
    <t>ხობის მუნიციპალიტეტი, სოფელი გურიფული 98668 სასოფლო-სამეურნეო სახნავი 45.04.21.108
ხობის მუნიციპალიტეტი, სოფელი გურიფული 143457 სასოფლო-სამეურნეო სახნავი 45.04.21.104
ხობის მუნიციპალიტეტი, სოფელი გურიფული 193876 სასოფლო-სამეურნეო სახნავი 45.04.21.106
ხობის მუნიციპალიტეტი, სოფელი გურიფული 42050 სასოფლო-სამეურნეო სახნავი 45.04.21.107
ხობის მუნიციპალიტეტი, სოფელი გურიფული 43026 სასოფლო-სამეურნეო სახნავი 45.04.21.105</t>
  </si>
  <si>
    <t>შპს ვიქტორია 2012 404970055</t>
  </si>
  <si>
    <t>მთავრობის 2019 წლის 26 სექტემბრის N2040 განკარგულება</t>
  </si>
  <si>
    <t>15.11.2021 წლამდე გადაცემული ქონების საერთო ფართობის 70%-ზე მრავალწიანი კულტურების გაშენება, ინფრასტრუქტურის მოწყობა და ამ მიზნით 150 000 ლარის ინვესტიციის განხორციელება</t>
  </si>
  <si>
    <t>შპს გასკო+ 239894325</t>
  </si>
  <si>
    <t>მთავრობის 2019 წლის 24 ოქტომბრის N2233 განკარგულება</t>
  </si>
  <si>
    <t>ქალაქი რუსთავი, მიკრო/რაიონი XX, მიკრო/რაიონი XXI და ლეონიძის ქუჩას შორის მიმდებარედ (უძრავი ქონების ს/კ 02.03.06.047.01.01.005)</t>
  </si>
  <si>
    <t>ვადიმ გოჯაევი</t>
  </si>
  <si>
    <t>მთავრობის 2019 წლის 20 სექტემბრის N2018 განკარგულება (ვადიმ გოჯაევი)</t>
  </si>
  <si>
    <t>მუნიციპალიტეტი წყალტუბო 29.06.31.242 არასასოფლო-სამეურნეო 35401 35401 მუნიციპალიტეტი წყალტუბო 29.06.31.233 არასასოფლო-სამეურნეო 2637 2637 წყალტუბოს მუნიციპალიტეტი 29.01.35.387 არასასოფლო-სამეურნეო 1417 1417 მუნიციპალიტეტი წყალტუბო 29.01.33.447 არასასოფლო-სამეურნეო 354 354 წყალტუბოს მუნიციპალიტეტი 29.01.33.448 არასასოფლო-სამეურნეო 332 332
მუნიციპალიტეტი წყალტუბო 29.06.31.229 არასასოფლო-სამეურნეო 284 284
მუნიციპალიტეტი წყალტუბო 29.01.33.449 არასასოფლო-სამეურნეო 251 251
მუნიციპალიტეტი წყალტუბო 29.01.35.389 არასასოფლო-სამეურნეო 133 133 მუნიციპალიტეტი წყალტუბო 29.06.31.255 არასასოფლო-სამეურნეო 74 74 მუნიციპალიტეტი წყალტუბო 29.06.31.251 არასასოფლო-სამეურნეო 45 კვ.მ. მიწა და N1 შენობა-ნაგებობა 45 კვ.მ. მიწა და N1 შენობა-ნაგებობა
მუნიციპალიტეტი წყალტუბო 29.06.31.252 არასასოფლო-სამეურნეო 45 45
მუნიციპალიტეტი წყალტუბო 29.01.35.384 არასასოფლო-სამეურნეო 26 26
წყალტუბოს მუნიციპალიტეტი 29.01.33.461 არასასოფლო-სამეურნეო 15 15
მუნიციპალიტეტი წყალტუბო 29.06.31.249 არასასოფლო-სამეურნეო 10 10
მუნიციპალიტეტი წყალტუბო 29.06.31.248 არასასოფლო-სამეურნეო 7 7 მუნიციპალიტეტი წყალტუბო 29.06.31.246 არასასოფლო-სამეურნეო 4 4 მუნიციპალიტეტი წყალტუბო 29.01.33.501 არასასოფლო-სამეურნეო 3 3 მუნიციპალიტეტი წყალტუბო 29.06.31.109 არასასოფლო-სამეურნეო 1 1 წყალტუბოს მუნიციპალიტეტი 29.01.33.553 არასასოფლო-სამეურნეო 1 1
მუნიციპალიტეტი წყალტუბო 29.01.33.610 არასასოფლო-სამეურნეო (სახელმწიფო ტყის ფონდი) 319 (სახელმწიფო ტყის ფონდის ფართი 40 კვ.მ.) 279 მუნიციპალიტეტი წყალტუბო 29.01.33.611 არასასოფლო-სამეურნეო (სახელმწიფო ტყის ფონდი) 2813 (სახელმწიფო ტყის ფონდის ფართი 2582 კვ.მ.) 231 მუნიციპალიტეტი წყალტუბო 29.01.35.415 არასასოფლო-სამეურნეო 185 185 მუნიციპალიტეტი წყალტუბო, სოფელი ნამახვანის მიმდებარე ტერიტორია 29.01.35.696 არასასოფლო-სამეურნეო 1495 1495 მუნიციპალიტეტი წყალტუბო, სოფელი ნამახვანის მიმდებარე ტერიტორია 29.01.35.697 არასასოფლო-სამეურნეო 1258 1258 მუნიციპალიტეტი წყალტუბო, სოფელი ნამახვანის მიმდებარე ტერიტორია 29.01.35.699 არასასოფლო-სამეურნეო 18 18
მუნიციპალიტეტი წყალტუბო, სოფელი ნამახვანის მიმდებარე ტერიტორია 29.01.35.701 არასასოფლო-სამეურნეო 8 8 ტყიბულის მუნიციპალიტეტი 39.08.21.056 არასასოფლო-სამეურნეო (სახელმწიფო ტყის ფონდი) 131133 (სახელმწიფო ტყის ფონდის ფართი 52655 კვ.მ.) 78478 მუნიციპალიტეტიცაგერი 89.15.23.226 არასასოფლო-სამეურნეო 320 320
მუნიციპალიტეტი წყალტუბო 29.01.34.052 არასასოფლო-სამეურნეო 735 735 მუნიციპალიტეტი წყალტუბო 29.01.34.055 არასასოფლო-სამეურნეო 748 748 მუნიციპალიტეტი წყალტუბო 29.01.35.705 არასასოფლო-სამეურნეო 155 155 მუნიციპალიტეტი წყალტუბო 29.01.35.706 არასასოფლო-სამეურნეო 292 292 მუნიციპალიტეტი წყალტუბო 29.01.35.707 არასასოფლო-სამეურნეო 45 45 მუნიციპალიტეტი ცაგერი 89.15.24.127 არასასოფლო-სამეურნეო (სახელმწიფო ტყის ფონდი) 48264 (სახელმწიფო ტყის ფონდის ფართი 28593 კვ.მ.) 19671 მუნიციპალიტეტი წყალტუბო, სოფელი ნამახვანის მიმდებარე ტერიტორია 29.01.35.734 არასასოფლო-სამეურნეო (სახელმწიფო ტყის ფონდი) 307 (სახელმწიფო ტყის ფონდის ფართი 299 კვ.მ.) 8 მუნიციპალიტეტი წყალტუბო, სოფელი ნამახვანის მიმდებარე ტერიტორია 29.01.35.735 არასასოფლო-სამეურნეო 360 360 მუნიციპალიტეტი წყალტუბო, სოფელი ნამახვანის მიმდებარე ტერიტორია 29.01.35.736 არასასოფლო-სამეურნეო (სახელმწიფო ტყის ფონდი) 462 (სახელმწიფო ტყის ფონდის ფართი 12 კვ.მ.) 450
მუნიციპალიტეტი წყალტუბო, სოფელი ნამახვანის მიმდებარე ტერიტორია 29.01.35.743 არასასოფლო-სამეურნეო 849 849 მუნიციპალიტეტი წყალტუბო, სოფელი ნამახვანის მიმდებარე ტერიტორია 29.01.35.732 არასასოფლო-სამეურნეო 253 253 მუნიციპალიტეტი წყალტუბო, სოფელი ნამახვანის მიმდებარე ტერიტორია 29.01.35.733 არასასოფლო-სამეურნეო 264 264
მუნიციპალიტეტი წყალტუბო, სოფელი ნამახვანის მიმდებარე ტერიტორია 29.01.35.718 არასასოფლო-სამეურნეო 16 16 მუნიციპალიტეტი წყალტუბო, სოფელი ნამახვანის მიმდებარე ტერიტორია 29.01.35.720 არასასოფლო-სამეურნეო 35 35 მუნიციპალიტეტი წყალტუბო, სოფელი ნამახვანის მიმდებარე ტერიტორია 29.01.35.717 არასასოფლო-სამეურნეო 16 16 მუნიციპალიტეტი წყალტუბო, სოფელი ნამახვანის მიმდებარე ტერიტორია 29.01.35.747 არასასოფლო-სამეურნეო (სახელმწიფო ტყის ფონდი) 15067 (სახელმწიფო ტყის ფონდის ფართი 11853 კვ.მ.) 3214 მუნიციპალიტეტი წყალტუბო, სოფელი ნამახვანის მიმდებარე ტერიტორია 29.01.35.749 არასასოფლო-სამეურნეო (სახელმწიფო ტყის ფონდი) 55705 (სახელმწიფო ტყის ფონდის ფართი 50501 კვ.მ.) 5204 მუნიციპალიტეტი წყალტუბო, სოფელი ნამახვანის მიმდებარე ტერიტორია 29.01.35.751 არასასოფლო-სამეურნეო (სახელმწიფო ტყის ფონდი) 95499 (სახელმწიფო ტყის ფონდის ფართი 38008 კვ.მ.) 57491 მუნიციპალიტეტი წყალტუბო, სოფელი ნამახვანის მიმდებარე ტერიტორია 29.01.35.726 არასასოფლო-სამეურნეო 79 79 მუნიციპალიტეტი წყალტუბო, სოფელი ნამახვანის მიმდებარე ტერიტორია 29.01.35.724 არასასოფლო-სამეურნეო 75 75 მუნიციპალიტეტი წყალტუბო, სოფელი ნამახვანის მიმდებარე ტერიტორია 29.01.35.725 არასასოფლო-სამეურნეო 79 79 მუნიციპალიტეტი წყალტუბო, სოფელი ნამახვანის მიმდებარე ტერიტორია 29.01.33.619 არასასოფლო-სამეურნეო (სახელმწიფო ტყის ფონდი) 4367 (სახელმწიფო ტყის ფონდის ფართი 1240 კვ.მ.) 3127 მუნიციპალიტეტი წყალტუბო, სოფელი ნამახვანის მიმდებარე ტერიტორია 29.01.33.620 არასასოფლო-სამეურნეო 1548 1548 მუნიციპალიტეტი წყალტუბო, სოფელი ნამახვანის მიმდებარე ტერიტორია 29.01.33.621 არასასოფლო-სამეურნეო (სახელმწიფო ტყის ფონდი) 14278 (სახელმწიფო ტყის ფონდის ფართი 4806 კვ.მ.) 9472 მუნიციპალიტეტი წყალტუბო, სოფელი ნამახვანის მიმდებარე ტერიტორია 29.01.33.622 არასასოფლო-სამეურნეო (სახელმწიფო ტყის ფონდი) 36286 (სახელმწიფო ტყის ფონდის ფართი 22181 კვ.მ.) 14105 მუნიციპალიტეტი წყალტუბო, სოფელი ნამახვანის მიმდებარე ტერიტორია 29.01.33.623 არასასოფლო-სამეურნეო (სახელმწიფო ტყის ფონდი) 42093 (სახელმწიფო ტყის ფონდის ფართი 26146 კვ.მ.) 15947 მუნიციპალიტეტი წყალტუბო, სოფელი ნამახვანის მიმდებარე ტერიტორია 29.01.33.625 არასასოფლო-სამეურნეო (სახელმწიფო ტყის ფონდი) 101676 (სახელმწიფო ტყის ფონდის ფართი 89851 კვ.მ.) 11825 მუნიციპალიტეტი წყალტუბო, სოფელი ნამახვანის მიმდებარე ტერიტორია 29.01.33.626 არასასოფლო-სამეურნეო (სახელმწიფო ტყის ფონდი) 406183 (სახელმწიფო ტყის ფონდის ფართი 96688 კვ.მ.) 309495 მუნიციპალიტეტი წყალტუბო, სოფელი ნამახვანის მიმდებარე ტერიტორია 29.01.33.629 არასასოფლო-სამეურნეო 271799
(სახელმწიფო ტყის ფონდის ფართი 120869 კვ.მ.) 150930
მუნიციპალიტეტი წყალტუბო, სოფელი ნამახვანის მიმდებარე ტერიტორია 29.06.31.277 არასასოფლო-სამეურნეო (სახელმწიფო ტყის ფონდი) 902335 (სახელმწიფო ტყის ფონდის ფართი 484064 კვ.მ.) 418271 მუნიციპალიტეტი წყალტუბო, სოფელი ნამახვანის მიმდებარე ტერიტორია 29.06.31.279 არასასოფლო-სამეურნეო 3569 3569 მუნიციპალიტეტი წყალტუბო, სოფელი ნამახვანის მიმდებარე ტერიტორია 29.06.31.281 არასასოფლო-სამეურნეო 20 20 მუნიციპალიტეტი წყალტუბო, სოფელი ნამახვანის მიმდებარე ტერიტორია 29.06.31.282 არასასოფლო-სამეურნეო (სახელმწიფო ტყის ფონდი) 15358 (სახელმწიფო ტყის ფონდის ფართი 15205 კვ.მ.) 153 მუნიციპალიტეტი წყალტუბო, სოფელი ნამახვანის მიმდებარე ტერიტორია 29.06.31.285 არასასოფლო-სამეურნეო 130 130 მუნიციპალიტეტი წყალტუბო, სოფელი ნამახვანის მიმდებარე ტერიტორია 29.06.31.286 არასასოფლო-სამეურნეო 20 20 მუნიციპალიტეტი წყალტუბო, სოფელი ნამახვანის მიმდებარე ტერიტორია 29.06.31.288 არასასოფლო-სამეურნეო 704 704 მუნიციპალიტეტი წყალტუბო, სოფელი ნამახვანის მიმდებარე ტერიტორია 29.06.31.291 არასასოფლო-სამეურნეო 96 96 მუნიციპალიტეტი წყალტუბო, სოფელი ნამახვანის მიმდებარე ტერიტორია 29.06.31.294 არასასოფლო-სამეურნეო 573 573 მუნიციპალიტეტი წყალტუბო, სოფელი ნამახვანის მიმდებარე ტერიტორია 29.06.31.295 არასასოფლო-სამეურნეო 34946 კვ.მ. მიწა და შენობა-ნაგებობები N1 (ნანგრევი); N2; N3 (ნანგრევი); N4; N5; N6 (ნანგრევი); N7 34946 კვ.მ. მიწა და შენობა-ნაგებობები N1 (ნანგრევი); N2; N3 (ნანგრევი); N4; N5; N6 (ნანგრევი); N7
მუნიციპალიტეტი წყალტუბო, სოფელი ნამახვანის მიმდებარე ტერიტორია 29.06.31.296 არასასოფლო-სამეურნეო 734 734 მუნიციპალიტეტი წყალტუბო, სოფელი ნამახვანის მიმდებარე ტერიტორია 29.06.31.297 არასასოფლო-სამეურნეო 639 639 მუნიციპალიტეტი წყალტუბო, სოფელი ნამახვანის მიმდებარე ტერიტორია 29.06.31.299 არასასოფლო-სამეურნეო 19 19
მუნიციპალიტეტი წყალტუბო, სოფელი ნამახვანის მიმდებარე ტერიტორია 29.06.31.300 არასასოფლო-სამეურნეო 2928 2928 მუნიციპალიტეტი ცაგერი 89.15.23.243 არასასოფლო-სამეურნეო 24 24 მუნიციპალიტეტი ცაგერი 89.15.22.274 არასასოფლო-სამეურნეო 130 130
მუნიციპალიტეტი ცაგერი 89.15.23.245 არასასოფლო-სამეურნეო 463 463 მუნიციპალიტეტი ცაგერი 89.15.23.247 არასასოფლო-სამეურნეო 10 10 მუნიციპალიტეტი წყალტუბო, სოფელი ნამახვანის მიმდებარე ტერიტორია 29.03.31.256 არასასოფლო-სამეურნეო 448 448 მუნიციპალიტეტი წყალტუბო, სოფელი ნამახვანის მიმდებარე ტერიტორია 29.03.31.258 არასასოფლო-სამეურნეო (სახელმწიფო ტყის ფონდი) 104763 (სახელმწიფო ტყის ფონდის ფართი 100474 კვ.მ.) 4289 მუნიციპალიტეტი წყალტუბო, სოფელი ნამახვანის მიმდებარე ტერიტორია 29.01.35.795 არასასოფლო-სამეურნეო 3086 3086 მუნიციპალიტეტი წყალტუბო, სოფელი ნამახვანის მიმდებარე ტერიტორია 29.01.35.792 არასასოფლო-სამეურნეო 31002 კვ.მ. მიწა და შენობა -ნაგებობა N1 31002 კვ.მ. მიწა და შენობა -ნაგებობა N1
მუნიციპალიტეტი წყალტუბო, სოფელი ნამახვანის მიმდებარე ტერიტორია 29.01.35.793 არასასოფლო-სამეურნეო 49 49 მუნიციპალიტეტი წყალტუბო, სოფელი ნამახვანის მიმდებარე ტერიტორია 29.03.35.317 არასასოფლო-სამეურნეო 321 321 მუნიციპალიტეტი წყალტუბო, სოფელი ნამახვანის მიმდებარე ტერიტორია 29.03.35.318 არასასოფლო-სამეურნეო 284 284 მუნიციპალიტეტი წყალტუბო, სოფელი ნამახვანის მიმდებარე ტერიტორია 29.03.35.319 არასასოფლო-სამეურნეო 32 32 მუნიციპალიტეტი წყალტუბო, სოფელი ნამახვანის მიმდებარე ტერიტორია 29.03.31.252 არასასოფლო-სამეურნეო (სახელმწიფო ტყის ფონდი) 26601 (სახელმწიფო ტყის ფონდის ფართი 24423 კვ.მ.)
2178 მუნიციპალიტეტი წყალტუბო, სოფელი ნამახვანის მიმდებარე ტერიტორია 29.03.31.254 არასასოფლო-სამეურნეო 897 897 მუნიციპალიტეტი ცაგერი 89.15.23.239 არასასოფლო-სამეურნეო (სახელმწიფო ტყის ფონდი) 60026 (სახელმწიფო ტყის ფონდის ფართი 52306 კვ.მ.)
7720 მუნიციპალიტეტი წყალტუბო, სოფელი ნამახვანის მიმდებარე ტერიტორია 29.01.35.765 არასასოფლო-სამეურნეო 574 574 მუნიციპალიტეტი წყალტუბო, სოფელი ნამახვანის მიმდებარე ტერიტორია 29.01.35.767 არასასოფლო-სამეურნეო 511 კვ.მ. მიწა და შენობა -ნაგებობა N1 511 კვ.მ. მიწა და შენობა -ნაგებობა N1
მუნიციპალიტეტი წყალტუბო, სოფელი ნამახვანის მიმდებარე ტერიტორია 29.01.35.810 არასასოფლო-სამეურნეო 199 199
მუნიციპალიტეტი წყალტუბო, სოფელი ნამახვანის მიმდებარე ტერიტორია 29.01.35.806 არასასოფლო-სამეურნეო 46941 კვ.მ. მიწა და შენობა -ნაგებობა N1 46941 კვ.მ. მიწა და შენობა -ნაგებობა N1
მუნიციპალიტეტი წყალტუბო, სოფელი ნამახვანის მიმდებარე ტერიტორია 29.01.35.807 არასასოფლო-სამეურნეო (სახელმწიფო ტყის ფონდი) 26576 (სახელმწიფო ტყის ფონდის ფართი 21349 კვ.მ.)
5227 მუნიციპალიტეტი წყალტუბო, სოფელი ნამახვანის მიმდებარე ტერიტორია 29.01.35.809 არასასოფლო-სამეურნეო (სახელმწიფო ტყის ფონდი) 4015 (სახელმწიფო ტყის ფონდის ფართი 1008 კვ.მ) 3007 მუნიციპალიტეტი წყალტუბო, სოფელი ნამახვანის მიმდებარე ტერიტორია 29.01.35.797 არასასოფლო-სამეურნეო 754 754 მუნიციპალიტეტი წყალტუბო, სოფელი ნამახვანის მიმდებარე ტერიტორია 29.01.35.799 არასასოფლო-სამეურნეო (სახელმწიფო ტყის ფონდი) 13331 (სახელმწიფო ტყის ფონდის ფართი 6647 კვ.მ) 6684 მუნიციპალიტეტი წყალტუბო, სოფელი ნამახვანის მიმდებარე ტერიტორია 29.01.35.800 არასასოფლო-სამეურნეო (სახელმწიფო ტყის ფონდი) 9948 (სახელმწიფო ტყის ფონდის ფართი 9692 კვ.მ) 256 მუნიციპალიტეტი წყალტუბო, სოფელი ნამახვანის მიმდებარე ტერიტორია 29.01.35.801 არასასოფლო-სამეურნეო 5512 5512 მუნიციპალიტეტი წყალტუბო, სოფელი ნამახვანის მიმდებარე ტერიტორია 29.01.35.802 არასასოფლო-სამეურნეო 123 123 მუნიციპალიტეტი წყალტუბო, სოფელი ნამახვანის მიმდებარე ტერიტორია 29.01.35.803 არასასოფლო-სამეურნეო 150 150 მუნიციპალიტეტი წყალტუბო, სოფელი ნამახვანის მიმდებარე ტერიტორია 29.01.35.804 არასასოფლო-სამეურნეო 207 207 მუნიციპალიტეტი წყალტუბო, სოფელი ნამახვანის მიმდებარე ტერიტორია 29.01.35.805 არასასოფლო-სამეურნეო 256 256 მუნიციპალიტეტი წყალტუბო, სოფელი ნამახვანის მიმდებარე ტერიტორია 29.03.31.261 არასასოფლო-სამეურნეო (სახელმწიფო ტყის ფონდი) 68660 (სახელმწიფო ტყის ფონდის ფართი 9 კვ.მ) 68651 მუნიციპალიტეტი წყალტუბო, სოფელი ნამახვანის მიმდებარე ტერიტორია 29.01.34.060 არასასოფლო-სამეურნეო 480 480 მუნიციპალიტეტი წყალტუბო, სოფელი ნამახვანის მიმდებარე ტერიტორია 29.01.35.779 არასასოფლო-სამეურნეო 125 125 მუნიციპალიტეტი წყალტუბო, სოფელი ნამახვანის მიმდებარე ტერიტორია 29.01.35.782 არასასოფლო-სამეურნეო 7612 7612 მუნიციპალიტეტი წყალტუბო, სოფელი ნამახვანის მიმდებარე ტერიტორია 29.03.31.266 არასასოფლო-სამეურნეო 1454 1454 მუნიციპალიტეტი წყალტუბო, სოფელი ნამახვანის მიმდებარე ტერიტორია 29.01.35.777 არასასოფლო-სამეურნეო 5891 5891 მუნიციპალიტეტი წყალტუბო, სოფელი ნამახვანის მიმდებარე ტერიტორია 29.01.35.781 არასასოფლო-სამეურნეო (სახელმწიფო ტყის ფონდი) 90111 (სახელმწიფო ტყის ფონდის ფართი 40159 კვ.მ) 49952
მუნიციპალიტეტი წყალტუბო, სოფელი ნამახვანის მიმდებარე ტერიტორია 29.01.35.784 არასასოფლო-სამეურნეო 5612 5612 მუნიციპალიტეტი წყალტუბო, სოფელი ნამახვანის მიმდებარე ტერიტორია 29.03.31.262 არასასოფლო-სამეურნეო 1 1 მუნიციპალიტეტი წყალტუბო, სოფელი ნამახვანის მიმდებარე ტერიტორია 29.03.31.264 არასასოფლო-სამეურნეო 163 163 მუნიციპალიტეტი წყალტუბო, სოფელი ნამახვანის მიმდებარე ტერიტორია 29.03.31.265 არასასოფლო-სამეურნეო 360 360 მუნიციპალიტეტი წყალტუბო, სოფელი ნამახვანის მიმდებარე ტერიტორია 29.01.34.059 არასასოფლო-სამეურნეო 404 404 მუნიციპალიტეტი წყალტუბო, სოფელი ნამახვანის მიმდებარე ტერიტორია 29.01.35.780 არასასოფლო-სამეურნეო 30526 30526 მუნიციპალიტეტი წყალტუბო, სოფელი ნამახვანის მიმდებარე ტერიტორია 29.01.35.785 არასასოფლო-სამეურნეო 1338 1338 მუნიციპალიტეტი წყალტუბო, სოფელი ნამახვანის მიმდებარე ტერიტორია 29.01.35.789 არასასოფლო-სამეურნეო 301 301 მუნიციპალიტეტი წყალტუბო, სოფელი ნამახვანის მიმდებარე ტერიტორია 29.03.31.260 არასასოფლო-სამეურნეო (სახელმწიფო ტყის ფონდი) 414314 (სახელმწიფო ტყის ფონდის ფართი 389050 კვ.მ) 25264
მუნიციპალიტეტი წყალტუბო, სოფელი ნამახვანის მიმდებარე ტერიტორია 29.01.34.058 არასასოფლო-სამეურნეო 2074 2074
მუნიციპალიტეტი წყალტუბო, სოფელი ნამახვანის მიმდებარე ტერიტორია 29.01.35.778 არასასოფლო-სამეურნეო 1216 1216 მუნიციპალიტეტი წყალტუბო, სოფელი ნამახვანის მიმდებარე ტერიტორია 29.01.35.783 არასასოფლო-სამეურნეო 7118 7118 მუნიციპალიტეტი წყალტუბო, სოფელი ნამახვანის მიმდებარე ტერიტორია 29.03.31.263 არასასოფლო-სამეურნეო 578 578 მუნიციპალიტეტი წყალტუბო, სოფელი ნამახვანის მიმდებარე ტერიტორია 29.03.31.267 არასასოფლო-სამეურნეო 1114 1114</t>
  </si>
  <si>
    <t>შპს ენკა რინიუებლზ 404507495</t>
  </si>
  <si>
    <t>მთავრობის 2019 წლის 21 ნოემბრის №2405 განკარგულება (ნასყიდობა)</t>
  </si>
  <si>
    <t>„ნამახვანის“ ჰიდროელექტროსადგურების კასკადის მშენებლობა და ექსპლუატაციაში მიღება, საქართველოს მთავრობას, სს „საქართველოს ენერგეტიკის განვითარების ფონდს“, სს „ნამახვანს“, სს „ელექტროენერგეტიკული სისტემის კომერციულ ოპერატორს“, სს „საქართველოს სახელმწიფო ელექტროსისტემას“ და შპს „ქლინ ენერჯი გრუფ ჯორჯიას“ შორის 2019 წლის 25 აპრილს გაფორმებული მშენებლობის, ფლობისა და ოპერირების ხელშეკრულებით განსაზღვრული პირობების შესაბამისად;
ქუთაისი (ჭომა)-ალპანა-მამისონის უღელტეხილის (რუსეთის ფედერაციის საზღვარი) საავტომობილო გზის („ნამახვანი“ ჰიდროელექტროსადგურების პროექტის ზემოქმედების ქვეშ მოქცეული) მონაკვეთის სანაცვლოდ, საკუთარი ხარჯებით, სახელმწიფოს სასარგებლოდ, საავტომობილო გზის ახალი მონაკვეთის მშენებლობა და ექსპლუატაციაში მიღება, საქართველოს რეგიონული განვითარებისა და ინფრასტრუქტურის სამინისტროს გამგებლობაში არსებულ სახელმწიფო საქვეუწყებო დაწესებულებასთან - საქართველოს საავტომობილო გზების დეპარტამენტთან შეთანხმებულ ვადასა („BOO ხელშეკრულებით“ განსაზღვრული ვადების გათვალისწინებით) და პროექტით განსაზღვრულ განთვისების ზოლში, მასთან შეთანხმებული, საქართველოს კანონმდებლობით გათვალისწინებული მოთხოვნების შესაბამისად შედგენილი საპროექტო დოკუმენტაციის მიხედვით. ამასთან, საავტომობილო გზის ახალი მონაკვეთის საგარანტიო პერიოდი, საქართველოს რეგიონული განვითარებისა და ინფრასტრუქტურის სამინისტროს გამგებლობაში არსებული სახელმწიფო საქვეუწყებო დაწესებულების - საქართველოს საავტომობილო გზების დეპარტამენტის სასარგებლოდ უნდა განისაზღვროს აღნიშნული გზის მონაკვეთის ექსპლუატაციაში მიღების დღიდან, არანაკლებ 2 (ორი) წლის ვადით.</t>
  </si>
  <si>
    <t>ხობის მუნიციპალიტეტში, სოფელ ყულევში მდებარე 21761.00 კვ.მ. არასასოფლო-სამეურნეო დანიშნულების მიწის ნაკვეთს (მიწის (უძრავი ქონების) საკადასტრო კოდი: №45.15.21.310); 59747.00 კვ.მ. არასასოფლო-სამეურნეო დანიშნულების მიწის ნაკვეთსა და მასზე მდებარე შენობა-ნაგებობა: №1-ს (დანგრეული) (მიწის (უძრავი ქონების) საკადასტრო კოდი №45.15.21.312) და 54434.00 კვ.მ. არასასოფლო-სამეურნეო დანიშნულების მიწის ნაკვეთსა და მასზე მდებარე შენობა-ნაგებობებს: №1 (დანგრეული), №2 (დანგრეული), №3 (დანგრეული)(მიწის (უძრავი ქონების) საკადასტრო კოდი №45.15.21.314)</t>
  </si>
  <si>
    <t>შპს პალიასტომი-2004 215103509</t>
  </si>
  <si>
    <t>მთავრობის 2019 წლის 24 ოქტომბრის N2235 განკარგულება</t>
  </si>
  <si>
    <t>01.10.2020 წლამდე ქონებაზე საკვები პროდუქტების მწარმოებელი საწარმოს შექმნა და წარმოების დაწყება და 3 806 000 ლარის ინვესტიციის განხორციელება</t>
  </si>
  <si>
    <t>საგარეჯოს მუნიციპალიტეტში, სოფელ თოხლიაურში მდებარე 16040 კვ.მ არასასოფლო-სამეურნეო დანიშნულების მიწის ნაკვეთს და მასზე არსებულ შენობა-ნაგებობას: N1-ს (ნანგრევი) (მიწის (უძრავი ნივთის) საკადასტრო კოდი: №55.10.55.233 და 30741 კვ.მ სასოფლო-სამეურნეო (სახნავი) დანიშნულების მიწის ნაკვეთს (მიწის (უძრავი ნივთის) საკადასტრო კოდი: №55.10.55.231)</t>
  </si>
  <si>
    <t>შპს გუგვაინი 405317893</t>
  </si>
  <si>
    <t>მთავრობის 2019 წლის 25 ოქტომბრის №2246 განკარგულება</t>
  </si>
  <si>
    <t>12.06.2021 წლამდე №55.10.55.233 მიწაზე ან მის ნაწილზე ყურძნის გადამამუშავებელი საწარმოს შექმნა, ინფრასტრუქტურის მოწყობა, ფუნქციონირების დაწყება, №55.10.55.231 მიწის ნაკვეთის 80% ფართობზე ვენახის გაშენება, ინფრასტრუქტურის მოწყობა და ამ მიზნით 500 000 ლარის ინვესტიციის განხორციელება</t>
  </si>
  <si>
    <t>42.15.39.110 მუნიციპალიტეტი მესტია, ადმინისტრაციული ერთეული ჭუბერი, სოფელი ლეკულმახე 189376 არასასოფლო-სამეურნეო 42.15.39.109 მუნიციპალიტეტი მესტია, ადმინისტრაციული ერთეული ჭუბერი, სოფელი ლეკულმახე 12950 არასასოფლო-სამეურნეო 42.15.39.271 მუნიციპალიტეტი მესტია, ადმინისტრაციული ერთეული ჭუბერი, სოფელი ლეკულმახე 476538 არასასოფლო-სამეურნეო 42.15.39.104
მუნიციპალიტეტი მესტია, ადმინისტრაციული ერთეული ჭუბერი, სოფელი ლეკულმახე 86 არასასოფლო-სამეურნეო
42.15.39.102
მუნიციპალიტეტი მესტია, ადმინისტრაციული ერთეული ჭუბერი, სოფელი ლეკულმახე 1542 არასასოფლო-სამეურნეო
42.15.39.106
მუნიციპალიტეტი მესტია, ადმინისტრაციული ერთეული ჭუბერი, სოფელი ლეკულმახე 4298 არასასოფლო-სამეურნეო
42.15.39.105
მუნიციპალიტეტი მესტია, ადმინისტრაციული ერთეული ჭუბერი, სოფელი ლეკულმახე 4698 არასასოფლო-სამეურნეო
42.15.39.103
მუნიციპალიტეტი მესტია, ადმინისტრაციული ერთეული ჭუბერი, სოფელი ლეკულმახე 16690 არასასოფლო-სამეურნეო
42.15.39.270 მუნიციპალიტეტი მესტია, ადმინისტრაციული ერთეული ჭუბერი, სოფელი ლეკულმახე 4940 არასასოფლო-სამეურნეო
42.15.39.261
მუნიციპალიტეტი მესტია, ადმინისტრაციული ერთეული ჭუბერი, სოფელი ლეკულმახე 2562 არასასოფლო-სამეურნეო</t>
  </si>
  <si>
    <t>მთავრობის 2019 წლის 6 დეკემბრის N2546 განკარგულება</t>
  </si>
  <si>
    <t>ქ. თბილისში, პეკინის ქუჩა (ყოფ.: გამსახურდიას გამზირი) N28-ში პირველ სართულზე მდებარე 27.00 კვ.მ ფართიდა მასზე წილობრივად დამაგრებული მიწის ნაკვეთი (ს/კ 01.10.14.030.011.01.511) ქ. თბილისში, პეკინის ქუჩა (ყოფ.: გამსახურდიას გამზირი) N28-ში მესამე სართულზე მდებარე 647.20 კვ.მ ფართი და მასზე წილობრივად დამაგრებული მიწის ნაკვეთი (ს/კ 01.10.14.030.011.01.510) ქ. თბილისში, პეკინის ქუჩა (ყოფ.: გამსახურდიას გამზირი) N28-ში მეოთხე სართულზე მდებარე 642.56 კვ.მ ფართი და მასზე წილობრივად დამაგრებული მიწის ნაკვეთი (ს/კ 01.10.14.030.011.01.507) ქ. თბილისში, პეკინის ქუჩა (ყოფ.: გამსახურდიას გამზირი) N28-ში მეხუთე სართულზე მდებარე 20.49 კვ.მ ფართი და მასზე წილობრივად დამაგრებული მიწის ნაკვეთი (ს/კ 01.10.14.030.011.01.518)</t>
  </si>
  <si>
    <t>სს ვისოლ პეტროლიუმ ჯორჯია 202161098</t>
  </si>
  <si>
    <t>მთავრობის 2019 წლის 17 ოქტომბრის №2195 განკარგულება</t>
  </si>
  <si>
    <t>თელავის მუნიციპალიტეტის სოფელ რუისპირში მდებარე 2185 კვ.მ. არასასოფლო-სამეურნეო დანიშნულების მიწის ნაკვეთს (მიწის (უძრავი ნივთის) საკადასტრო კოდი: №53.11.42.246) და 74951 კვ.მ. სასოფლო-სამეურნეო (სახნავი) დანიშნულების მიწის ნაკვეთს (მიწის (უძრავი ნივთის) საკადასტრო კოდი: №53.11.42.265)</t>
  </si>
  <si>
    <t>შპს ლა-გვინი 405194472</t>
  </si>
  <si>
    <t>მთავრობის 2017 წლის 3 ნოემბრის №2302 განკარგულება</t>
  </si>
  <si>
    <t>09.01.2021 წლამდე არანაკლებ 20-ნომრიანი (ოცნომრიანი) სასტუმროს შექმნა, ფუნქციონირების დაწყება და სასტუმროს ეზოს კეთილმოწყობა და ამ მიზნით 1 000 000 მილიონი ლარის ინვესტიციის განხორციელება, ამასთა, არანაკლებ 80% ფართობზე ერთწლიანი და მრავალწლიანი ნარგავების გაშენება და ინფრასტრუქტურის მოწყობა და ამ მიზნით 32 000 ლარის ინვესტიციის განხორციელება.</t>
  </si>
  <si>
    <t>ყაზბეგის მუნიციპალიტეტში, დაბა გუდაურში მდებარე 428 კვ.მ არასასოფლო-სამეურნეო დანიშნულების მიწის ნაკვეთს (მიწის (უძრავი ქონების) საკადასტრო კოდი: N74.06.11.932)</t>
  </si>
  <si>
    <t>შპს ბარაკონი 404486597</t>
  </si>
  <si>
    <t>მთავრობის 2017 წლის 27 დეკემბრის N2663 განკარგულება</t>
  </si>
  <si>
    <t>1. რაიონი ახალციხე , სოფელი ზიკილია 62.05.58.291 არასასოფლო-სამეურნეო 218 კვ.მ.
2. რაიონი ახალციხე , სოფელი ზიკილია 62.05.58.297 არასასოფლო-სამეურნეო 504 კვ.მ.
3. რაიონი ახალციხე , სოფელი აგარა , "ზიკილიის ჭალები" 62.05.58.289 არასასოფლო-სამეურნეო 504 კვ.მ.
4. რაიონი ახალციხე , სოფელი ზიკილია 62.05.58.298 არასასოფლო-სამეურნეო 286 კვ.მ.
5. რაიონი ახალციხე , სოფელი ზიკილია 62.05.53.573 არასასოფლო-სამეურნეო 504 კვ.მ.
6. რაიონი ახალციხე , სოფელი ზიკილია , "ჰარალოს ტერიტორია" 62.05.53.594 არასასოფლო-სამეურნეო 504 კვ.მ.
7. რაიონი ახალციხე , სოფელი ზიკილია , (ჰარალოს ტერიტორია) 62.05.53.590 არასასოფლო-სამეურნეო 207 კვ.მ.
8. რაიონი ახალციხე , სოფელი ზიკილია 62.05.53.577 არასასოფლო-სამეურნეო 504 კვ.მ.
9. რაიონი ახალციხე , სოფელი ზიკილია 62.05.53.580 არასასოფლო-სამეურნეო 504 კვ.მ.
10. რაიონი ახალციხე , სოფელი ზიკილია 62.05.53.581 არასასოფლო-სამეურნეო 504 კვ.მ.
11. მუნიციპალიტეტი ახალციხე , სოფელი ზიკილია 62.05.53.575 არასასოფლო-სამეურნეო 504 კვ.მ.
12. რაიონი ახალციხე , სოფელი ზიკილია 62.05.53.588 არასასოფლო-სამეურნეო 504 კვ.მ.
13. რაიონი ახალციხე , სოფელი ზიკილია 62.05.53.574 არასასოფლო-სამეურნეო 504 კვ.მ.
14. რაიონი ახალციხე , სოფელი ზიკილია 62.05.53.596 არასასოფლო-სამეურნეო 504 კვ.მ.
15. მუნიციპალიტეტი ახალციხე , სოფელი ზიკილია 62.05.53.589 არასასოფლო-სამეურნეო 504 კვ.მ.
16. რაიონი ახალციხე , სოფელი ზიკილია 62.05.53.582 არასასოფლო-სამეურნეო 502 კვ.მ.
17. რაიონი ახალციხე , სოფელი ზიკილია 62.05.53.593 არასასოფლო-სამეურნეო 504 კვ.მ.
18. მუნიციპალიტეტი ახალციხე , სოფელი ზიკილია 62.05.53.722 არასასოფლო-სამეურნეო 467 კვ.მ.
19. მუნიციპალიტეტი ახალციხე , სოფელი ზიკილია 62.05.56.145 არასასოფლო-სამეურნეო 129 კვ.მ.
20. მუნიციპალიტეტი ახალციხე , სოფელი ზიკილია 62.05.56.161 არასასოფლო-სამეურნეო 298 კვ.მ.</t>
  </si>
  <si>
    <t>მთავრობის 2017 წლის 14 დეკემბრის N2602 განკარგულება</t>
  </si>
  <si>
    <t>საქართველოს მთავრობას, შპს "მტკვარი ჰესსა" და სს "ელექტროენერგეტიკული სისტემის კომერციულ ოპერატორს" შორის 2015 წლის 16 ივლისს გაფორმებული ურთიერთგაგების მემორანდუმით განსაზღვრულ ვადაში ჰიდროელექტრპსადგურ "მტკვრის| აშენება და ამავე მემორანდუმის ვადაში ექსპლუატაციაში მიღება</t>
  </si>
  <si>
    <t>მცხეთის მუნიციპალიტეტში, სოფელ წეროვანში მდებარე 9 კვ.მ. არასასოფლო-სამეურნეო დანიშნულების მიწის ნაკვეთს (მიწის (უძრავი ქონების) საკადასტრო კოდი: N72.08.19.347), ახალციხის მუნიციპალიტეტში, სოფელ აწყურში მდებარე 9 კვ.მ. არასასოფლო-სამეურნეო დანიშნულების მიწის ნაკვეთს (მიწის (უძრავი ქონების) საკადასტრო კოდი: N62.04.55.368) და ქალაქ ხობში, ჭყონდიდელის ქუჩა N1-ის მიმდებარედ არსებულ 16 კვ.მ. არასასოფლო-სამეურნეო დანიშნულების მიწის ნაკვეთს (მიწის (უძრავი ქონების) საკადასტრო კოდი: N45.21.21.273)</t>
  </si>
  <si>
    <t>მთავრობის 2017 წლის 30 ნოემბრის №2511 განკარგულება</t>
  </si>
  <si>
    <t>19.01.2019 წლამდე სატრანსფორმატორო პუნქტის განთავსება</t>
  </si>
  <si>
    <t>ქ. თბილისში, დავით აღმაშენებლის გამზირის N44-ში/ქ. თბილისში, ჭოროხის ქ. N9-ში მდებარე 2560 კვ.მ. არასასოფლო-სამეურნეო დანიშნულების მიწის ნაკვეთზე მდებარე N3 შენობაში განთავსებულ 130.26 კვ.მ. ფართს და მასზე წილობრივად დამაგრებულ არასასოფლო-სამეურნეო დანიშნულების მიწის ნაკვეთს (მიწის (უძრავი ქონების) საკადასტრო კოდი: N01.16.05.022.001.03.501), ქ. თბილისში, დავით აღმაშენებლის გამზირის N44-ში/ქ. თბილისში, ჭოროხის ქ. N9-ში მდებარე 2560 კვ.მ. არასასოფლო-სამეურნეო დანიშნულების მიწის ნაკვეთზე მდებარე N1 შენობაში განთავსებულ 200 კვ.მ. ფართს და მასზე წილობრივად დამაგრებულ არასასოფლო-სამეურნეო დანიშნულების მიწის ნაკვეთს (მიწის (უძრავი ქონების) საკადასტრო კოდი: N01.16.05.022.001.01.529) და ქ. თბილისში, დავით აღმაშენებლის გამზირის N44-ში/ქ. თბილისში, ჭოროხის ქ. N9-ში მდებარე 2560 კვ.მ. არასასოფლო-სამეურნეო დანიშნულების მიწის ნაკვეთზე მდებარე N1 შენობაში განთავსებულ 336.60 კვ.მ. ფართს და მასზე წილობრივად დამაგრებულ არასასოფლო-სამეურნეო დანიშნულების მიწის ნაკვეთს (მიწის (უძრავი ქონების) საკადასტრო კოდი: 01.16.05.022.001.01.530)</t>
  </si>
  <si>
    <t>შპს ტელეგრაფი 404505406</t>
  </si>
  <si>
    <t>მთავრობის 2018 წლის 17 იანვრის №126 განკარგულება</t>
  </si>
  <si>
    <t>29.05.2020 წლამდე არანაკლებ 30 ნომრიანი სასტუმროს შექმნა და ფუნქციონირების დაწყება და ამ მიზნით 5 300 000 ლარის ინვესტიციის განხორციელება; 29.05.2020 წლამდე შპს „საქართველოს ფოსტასთან“ შეთანხმებული პირობებით არანაკლებ 50 კვ.მ. ფართში, ფოსტის ექსპონატებისათვის საგამოფენო დარბაზის/სივრცის მოწყობა და ფოსტისთვის უსასყიდლოდ 20 წლით სარგებლობით გადაცემა ;
სასტუმროს შექმნიდან 1 თვეში სასტუმროში 30 (ოცდაათი) საქართველოს მოქალაქის დასაქმება, 10 წლით - დამოკიდებული სასტუმროს შექმნის ვალდებულებაზე
•	29.01.2017 წლამდე უძრავი ქონების ფაქტობრივი მოსარეგბლეებისგან გამოთავისუფლების სანაცვლოდ, მათთვის თბილისის ადმინისტრაციულ საზღვრებში, 2 ბინის გადაცემა •	15.12.2016 წლამდე საქართველოს ფოსტის ანგარიშზე 3 000 000 (სამი მილიონი) ლარის გადარიცხვა -</t>
  </si>
  <si>
    <t>დარღევეული</t>
  </si>
  <si>
    <t>ფოსთისთვის თანხის გადარიცხვისა და ფაქტობრივ მოსარგებლეთა ქონებით უზრუნველყოფის ვალდებულებები შესრულებულია. საინვესტიციო ვალდებულება დარღვეულია (შესრულებულია არაჯეროვნად)</t>
  </si>
  <si>
    <t>ქალაქ ოზურგეთში, ი. პეტრიწის ქ. N7/გ. ეპისკოპოსის ქ. N1-ში მდებარე 2900 კვ.მ. არასასოფლო-სამეურნეო დანიშნულების მიწის ნაკვეთზე არსებულ 44.10 კვ.მ. ფართს და მასზე წილობრივად დამაგრებულ მიწის ნაკვეთს (მიწის (უძრავი ქონების) საკადასტრო კოდი: N26.26.47.062.01.509) და ქალაქ ოზურგეთში, ი. პეტრიწის ქ. N7/გ. ეპისკოპოსის ქ. N1-ში მდებარე 2900 კვ.მ. არასასოფლო-სამეურნეო დანიშნულების მიწის ნაკვეთზე არსებულ 108.50 კვ.მ. ფართს და მასზე წილობრივად დამაგრებულ მიწის ნაკვეთს (მიწის (უძრავი ქონების) საკადასტრო კოდი: N26.26.47.062.01.510)</t>
  </si>
  <si>
    <t>შპს გურია პალასი 437065364</t>
  </si>
  <si>
    <t>მთავრობის 2017 წლის 8 ნოემბრის №2360 განკარგულება</t>
  </si>
  <si>
    <t>24.02.2020 წლამდე ქონებაზე“ან მის ნაწილზე სამშენებლო/სარემონტო/სარეკონსტრუქციო სამუშაოების განხორციელების მიზნით 40 000 (ორმოცი ათასი) ლარის ოდენობის ინვესტიციის განხორციელება.</t>
  </si>
  <si>
    <t>ლანჩხუთის მუნიციპალიტეტი , სოფელი გრიგოლეთი 35 000 კვ.მ. სასოფლო-სამეურნეო დანიშნულების მიწის ნაკვეთი ს/კ N27.15.55.423)</t>
  </si>
  <si>
    <t>ზაურ ფირცხალაიშვილი</t>
  </si>
  <si>
    <t>მთავრობის 2018 წლის15 იანვრის N105 განკარგულება</t>
  </si>
  <si>
    <t>ქალაქი თბილისი, იროდიონ ევდოშვილის ქუჩა N19-ში, პირველ სართულზე მდებარე ბინა N1ა, ფართით 120.00 კვ.მ. (მიწის (უძრავი ქონების) საკადასტრო კოდი N01.13.06.014.005.01.001ა).</t>
  </si>
  <si>
    <t>მურმან მუმლაძე</t>
  </si>
  <si>
    <t>მთავრობის 2018 წლის 18 იანვრის N134 განკარგულება</t>
  </si>
  <si>
    <t>ქალაქ თბილისში, თვალჭრელიძის ქუჩაზე, IV შესახვევში, №12-ის მიმდებარედ არსებულ 6206.00 კვ.მ არასასოფლო - სამეურნეო დანიშნულების მიწის ნაკვეთსა და მასზე განთავსებულ შენობა - ნაგებობება №1 - ს (მიწის (უძრავი ქონების) საკადასტრო კოდი: №01.19.18.001.107)</t>
  </si>
  <si>
    <t>შპს ევრო დიზაინი 406125991</t>
  </si>
  <si>
    <t>მთავრობის 2018 წლის 17 იანვრის №123 განკარგულება</t>
  </si>
  <si>
    <t>17.01.2020 წლამდე სამშენებლო მასალის მწარმოებელი საწარმოს შექმნა და წარმოების დაწყება და 2 010 744 ლარის ინვესტიციის განხორციელება</t>
  </si>
  <si>
    <t>თელავის მუნიციპალიტეტში, სოფელ აკურაში მდებარე 1203217 კვ.მ. სასოფლო-სამეურნეო (სახნავი) დანიშნულების მიწის ნაკვეთს და მასზე არსებული შენობა-ნაგებობა №1-ს (ამორტიზებული) გაშენების ფართი - 458 კვ.მ. (მიწის (უძრავი ქონების) საკადასტრო კოდი: №53.01.38.074)</t>
  </si>
  <si>
    <t>შპს აკურა 405184232</t>
  </si>
  <si>
    <t>მთავრობის 2017 წლის 10 ნოემბრის №2385 განკარგულება</t>
  </si>
  <si>
    <t>11.02.2020 წლამდე გადაცემული ქონების 85% ფართობზე ვაზის გასენება და ინფრასტრუქტურის მოწყობა</t>
  </si>
  <si>
    <t>მცხეთის მუნიციპალიტეტში, სოფელ აღდგომლიანთკარში მდებარე 9 კვ.მ არასასოფლო-სამეურნეო დანიშნულების მიწის ნაკვეთს (მიწის (უძრავი ქონების) საკადასტრო კოდი: №72.03.14.340), მცხეთის მუნიციპალიტეტში, ნაფეტვრების ტერიტორიაზე მდებარე 9 კვ.მ არასასოფლო-სამეურნეო დანიშნულების მიწის ნაკვეთს (მიწის (უძრავი ქონების) საკადასტრო კოდი: №72.16.14.245), ქალაქ ჭიათურაში, საჩხერის გზატკეცილზე მდებარე 9 კვ.მ არასასოფლო-სამეურნეო დანიშნულების მიწის ნაკვეთს (მიწის (უძრავი ქონების) საკადასტრო კოდი: №38.10.31.295) და წყალტუბოს მუნიციპალიტეტში, სოფელ გუმბრაში მდებარე 9 კვ.მ არასასოფლო-სამეურნეო დანიშნულების მიწის ნაკვეთს (მიწის (უძრავი ქონების) საკადასტრო კოდი: №29.09.35.358)</t>
  </si>
  <si>
    <t>მთავრობის 2017 წლის 29 დეკემბრის №2744 განკარგულება</t>
  </si>
  <si>
    <t>19.02.2019 წლამდე სატრანსფორმატორო პუქნტის განთავსება</t>
  </si>
  <si>
    <t>გარდაბნის მუნიციპალიტეტის სოფელ მარტყოფში მდებარე 10000 კვ.მ. არასასოფლო-სამეურნეო დანიშნულების მიწის ნაკვეთი ს/კ 81.10.38.065</t>
  </si>
  <si>
    <t>შპს ანგუს ჯგუფი 405247567</t>
  </si>
  <si>
    <t>მთავრობის 2018 წლის 2 თებერვლის N265 განკარგულება</t>
  </si>
  <si>
    <t>უძრავ ქონებაზე მესაქონლეობის ფერმის (მეხორცული) შექმნა და წარმოების დაწყება არაუგვიანეს 02.02.2020 წლისა და ამ ,მიზნით არანაკლებ 160 000 ლარის ინვესტიციის განხორციელება</t>
  </si>
  <si>
    <t>ქ. თბილისში ქინძმარაულის ქუჩა #33-ში მდებარე 4022 კვ.მ. არასასოფლო-სამეურნეო დანიშნულების მიწის ნაკვეთი და მასზე განთავსებული შენობა-ნაგებობები ს/კ 01.19.33.015.024</t>
  </si>
  <si>
    <t>შპს ჯეოჩემი 406219532</t>
  </si>
  <si>
    <t>მთავრობის 2018 წლის 11 იანვრის N25 განკარგულება</t>
  </si>
  <si>
    <t>ხელშეკრულებით გადაცემულ ქონებაზე საღებავი ექსტრაქტებისა და დანარჩენი ქიმიური პროდუქტების საწარმოს შექმნა და წარმოების დაწყება არაუგვიანეს 2020 წლის 13 იანვრისა და ამ მიზნით არანაკლებ 2 445 168 ლარის ინვესტიციის განხსორციელება</t>
  </si>
  <si>
    <t>ქალაქ თბილისში, საქნავთობის დასახლებაში, ჭირნახულის ქუჩაზე მდებარე 9502.00 კვ.მ. არასასოფლო-სამეურნეო დანიშნულების მიწის ნაკვეთს და მასზე განთავსებულ შენობა-ნაგებობებს: N1, N2, N3, N4 (ფარდული), N5 (მიწის (უძრავი ქონების) საკადასტრო კოდი: N01.19.14.004.212)</t>
  </si>
  <si>
    <t>შპს ქოჩკაბლო 404547996</t>
  </si>
  <si>
    <t>მთავრობის 2018 წლის 15 თებერვლის №368 განკარგულება</t>
  </si>
  <si>
    <t>გადაცემულ ქონებაზე არაძვრიფასი ლითონების მწარმოებელი საწარმოს შექმნა და წარმოების დაწყება არაუგვიანეს 15.02.2020 წლისა და ამ მიზნით არანაკლებ 3 140 736 ლარის ინვესტიციის განხორციელება</t>
  </si>
  <si>
    <t>მესტიის მუნიციპალიტეტის სოფელ ჭუბერში მდებარე არასასოფლო სამეურნეო დანიშნულების მიწის ნაკვეთები</t>
  </si>
  <si>
    <t>მთავრობის 2018 წლის 15 თებერვლის N364 განკარგულება</t>
  </si>
  <si>
    <t>ზუგდიდის მუნიციპალიტეტის სოფელ ოდიშში მდებარე 86 355 კვ.მ. სასოფლო-სამეურნეო (სახნავი) დანიშნულების მიწის ნაკვეთს (მიწის (უძრავი ნივთის) საკადასტრო კოდი: №43.08.44.182)</t>
  </si>
  <si>
    <t>ალექსანდრე ხარებავა</t>
  </si>
  <si>
    <t>მთავრობის 2018 წლის 7 თებერვლის №309 განკარგულება</t>
  </si>
  <si>
    <t>06.03.2020 წლამდე გადაცემული ქონების 80% ფართობზე მრავალწიანი ნარგავების გაშენება და ინფრასტრუქტურის მოწყობა</t>
  </si>
  <si>
    <t>ქალაქ თბილისში, ორხევის დასახლებაში, მექანიკური ქარხნის მიმდებარედ არსებულ 10000.00 კვ.მ. არასასოფლო-სამეურნეო დანიშნულების მიწის ნაკვეთს (მიწის(უძრავი ქონების) საკადასტრო კოდი: №01.19.18.003.044)</t>
  </si>
  <si>
    <t>შპს აპტოს 202353602</t>
  </si>
  <si>
    <t>მთავრობის 2018 წლის 21 თებერვლის №457 განკარგულება</t>
  </si>
  <si>
    <t>ხელშეკრულებით გადაცემულ ქონებაზე სამედიცნო ნაწარმოს მწარმოებელი საწარმოს შექმნა და წარმოების დაწყება რაუგვიანეს 21.01.2021 წლისა და ამ მიზნით არანაკლებ 2 340 000 ლარის ინვესტიციის განხორციელება</t>
  </si>
  <si>
    <t>გარდაბნის მუნიციპალიტეტში, სოფელ მარტყოფში მდებარე 6817.00 კვ.მ. არასასოფლო-სამეურნეო დანიშნულების მიწის ნაკვეთს (მიწის(უძრავი ქონების) საკადასტრო კოდი: №81.10.39.245)</t>
  </si>
  <si>
    <t>შპს პარტნიორი 402042339</t>
  </si>
  <si>
    <t>მთავრობის 2018 წლის 6 მარტის №518 განკარგულება</t>
  </si>
  <si>
    <t>06.03.2020 წლამდე, თაბაშირის ან მისი ანალოგიური მასალების მწარმოებელი საწარმოს შექმნა, წარმოების დაწყება და ამ მიზნით 218 144 ლარის ინვესტიციის განხორციელება.</t>
  </si>
  <si>
    <t>ქ. თბილისში, დავით აღმაშენებლის მე-6 კილომეტრზე მდებარე მიწის 3 მიწის ნაკვეთი შენობა-ნაგებობებით (ს/კ 01.72.14.035.809; 01.72.14.055.022; 01.72.14.055.021)</t>
  </si>
  <si>
    <t>შპს მეღვინეობა ხარება 404427928</t>
  </si>
  <si>
    <t>მთავრობის 2018 წლის 21 თებერვლის N449 განკარგულება</t>
  </si>
  <si>
    <t>წყალტუბოს მუნიციპალიტეტში, სოფელ მაღლაკში მდებარე სასოფლო-სამეურნეო დანიშნულების მიწის ნაკვეთები: ს/კ 29.10.42.253; ს/კ 29.10.42.259; ს/კ 29.10.42.039; ს/კ 29.10.42.247; ს/კ 29.10.42.224; ს/კ 29.10.42.260.</t>
  </si>
  <si>
    <t>ა(ა)იპ სოფლის მეურნეობის პროექტების მართვის სააგენტო 404923785</t>
  </si>
  <si>
    <t>მთავრობის 2018 წლის 06 მარტის N510 განკარგულება</t>
  </si>
  <si>
    <t>გორში, ნადირაძის ქუჩა N25-ში მე-5-ე სართულზე ბინა N23-ში მდებარე 47.73 კვ.მ. ფართი (ს/კ 66.05.20.152.01.023)</t>
  </si>
  <si>
    <t>კობა მელიქიძე</t>
  </si>
  <si>
    <t>მთავრობის 2018 წლის 06 მარტის N514 განკარგულება</t>
  </si>
  <si>
    <t>გორში, ნადირაძის ქუჩა N25-ში პირველ სართულზე ბინა N3-ში მდებარე 47.73 კვ.მ. ფართი (ს/კ 66.05.20.152.01.003)</t>
  </si>
  <si>
    <t>დავით გოგოლაძე</t>
  </si>
  <si>
    <t>ქალაქ მარნეულში, რუსთაველის ქუჩა N55-ის მიმდებარე ტერიტორიაზე არსებული 20 კვ.მ. არასასოფლო-სამეურნეო დანიშნულების მიწის ნაკვეთს (მიწის (უძრავი ქონების) საკადასტრო კოდი: N83.02.31.396), საგარეჯოს მუნიციპალიტეტში, სოფელ გიორგიწმინდაში მდებარე 9 კვ.მ. არასასოფლო-სამეურნეო დანიშნულების მიწის ნაკვეთს (მიწის (უძრავი ქონების) საკადასტრო კოდი: N55.11.51.129) და ზუგდიდის მუნიციპალიტეტში, სოფელ განმუხურში მდებარე 676 კვ.მ. არასასოფლო-სამეურნეო დანიშნულების მიწის ნაკვეთს (მიწის (უძრავი ქონების) საკადასტრო კოდი N43.29.42.804)</t>
  </si>
  <si>
    <t>მთავრობის 2018 წლის 7 თებერვლის №308 განკარგულება</t>
  </si>
  <si>
    <t>19.09.2019 წლამდე ქონებაზე ან მის ნაწილზე 35/10 კვ. ძაბვის ქვესადგურის განთავსება</t>
  </si>
  <si>
    <t>ქ. სიღნაღში, ეკა ბეჟანიშვილის ქუჩა №26-ში მდებარე 35000 კვ.მ არასასოფლო-სამეურნეო დანიშნულების მიწის ნაკვეთს და მასზე განთავსებულ შენობა-ნაგებობებს: №1- 2791 კვ.მ; №2- 212 კვ.მ; №3-113 კვ.მ; №4- 24 კვ.მ; №5-16 კვ.მ; №6-13 კვ.მ (მიწის (უძრავი ქონების) საკადასტრო კოდი №56.14.43.180), სიღნაღში, ქ. სიღნაღში მდებარე 4447.00 კვ.მ არასასოფლო-სამეურნეო დანიშნულების მიწის ნაკვეთს (მიწის (უძრავი ქონების) საკადასტრო კოდი №56.14.43.304), ამავე მისამართზე არსებულ 826.00 კვ.მ არასასოფლო-სამეურნეო დანიშნულების მიწის ნაკვეთს (მიწის (უძრავი ქონების) საკადასტრო კოდი №56.14.43.302), 390.00 კვ.მ არასასოფლო-სამეურნეო დანიშნულების მიწის ნაკვეთს (მიწის (უძრავი ქონების) საკადასტრო კოდი №56.14.43.303) და 8942.00 კვ.მ არასასოფლო-სამეურნეო დანიშნულების მიწის ნაკვეთსა და მასზე განთავსებულ შენობა-ნაგებობა №1-ს (დანგრეული) (მიწის (უძრავი ქონების) საკადასტრო კოდი №56.14.43.300)</t>
  </si>
  <si>
    <t>შპს სომგოს კომპანია 205219360</t>
  </si>
  <si>
    <t>მთავრობის მიერ 2018 წლის 6 მარტს გამოცემული №538 განკარგულება</t>
  </si>
  <si>
    <t>არაუგვიანეს .04.06.2021 წლისა პირადად ან მესამე პირის მეშვეობით, „ქონებაზე“ არანაკლებ 100-ნომრიანი სასტუმრო კომპლექსის აშენება, ექსპლუატაციაში მიღება და ფუნქციონირების დაწყება.“ და ამ მიზნით არანაკლებ 20 000 000 ლარის ინვესტიციის განხორციელება</t>
  </si>
  <si>
    <t>აღნიშნული განკარგულებით ცვლილება შევიდა 2014 წლის 4 აპრილის #616 მთავრობის განკარგულებაში, ვალდებულებებთან მიმართებით იხიელთ 2014 წლის სვეტი</t>
  </si>
  <si>
    <t>ქალაქ ქუთაისში, სულხან-საბას გამზირზე (ყოფ. მშენებლის ქუჩა), №10-ში, ნაკვ. №7-ში მდებარე 14 152.00 კვ.მ. არასასოფლო-სამეურნეო დანიშნულების მიწის ნაკვეთი და მასზე მდებარე შენობა - ნაგებობა №1- ფართით 11 890.26 კვ.მ (მიწის (უძრავი ქონების) საკადასტრო კოდი: №03.05.24.512)</t>
  </si>
  <si>
    <t>შპს ჯეომეტალ 412729775</t>
  </si>
  <si>
    <t>მთავრობის 2018 წლის 14 მარტის №562 განკარგულება</t>
  </si>
  <si>
    <t>14.03.2020 წლამდე, არაძვირფასი ლითონებისა და მათი ნაწარმის მწარმოებელი საწარმოს შექმნა, წარმოების დაწყება და ამ მიზნით 3 932 000 ლარის ინვესტიციის განხორციელება.</t>
  </si>
  <si>
    <t>ქ. ფოთში, გურიის ქუჩა N179-ში, მე-8 სართულზე, ბინა N24-ში, მდებარე 49.75 კვ.მ ფართს (ს/კ 04.02.11.716.01.024)</t>
  </si>
  <si>
    <t>ირმა სიხარულიძე</t>
  </si>
  <si>
    <t>ქ. ფოთში, კოლიმბარის კუნძულზე N44-ში, მე-2 სართულზე, ბინა N4-ში მდებარე 49.32 კვ.მ ფართს (ს/კ 04.02.14.354.02.004)</t>
  </si>
  <si>
    <t>პაატა ტყეშელაშვილი</t>
  </si>
  <si>
    <t>ბორჯომის მუნიციპალიტეტში, დაბა ბაკურიანში, რუსთაველის ქუჩის მიმდებარედ არსებული 156 კვ.მ. არასასოფლო-სამეურნეო დანიშნულების მიწის ნაკვეთს (მიწის (უძრავი ქონების) საკადასტრო კოდი N64.30.02.968)</t>
  </si>
  <si>
    <t>ნინო კირცხალია</t>
  </si>
  <si>
    <t>მთავრობის 2018 წლის 14 მარტის N564 განკარგულება</t>
  </si>
  <si>
    <t>ქ. მარნეულში, ა.შაიგის ქუჩა №3-ში მდებარე 3520.00 კვ.მ. არასასოფლო-სამეურნეო დანიშნულების მიწის ნაკვეთს და მასზე განთავსებულ შენობა-ნაგებობა №1-ს (მიწის (უძრავი ქონების) საკადასტრო კოდი: №83.02.19.347)</t>
  </si>
  <si>
    <t>შპს საერთაშორისო საგანმანათლებლო ცენტრი 405225144</t>
  </si>
  <si>
    <t>მთავრობის 2018 წლის 21 თებერვლის №448 განკარგულება</t>
  </si>
  <si>
    <t>29.03.2020 წლამდე, არანაკლებ 500 (ხუთასი) პირზე გათვლილი საგანმანათლებლო დაწესებულებ(ებ)ის შექმნა (რაც მოიცავს (მაგრამ შესაძლოა, არ შემოიფარგლებოდეს) მშენებლობას/რეკონსტრუქციას, რემონტს, აღჭურვას, კანონით გათვალისწინებულ შემთხვევაში - შენობა - ნაგებობ(ებ)ის ექსპლუატაციაში მიღებას) და ფუნქციონირების დაწყება და ამ მიზნით 1 000 000 ლარის ინვესტიციის განხორციელება.</t>
  </si>
  <si>
    <t>კომპანიის მოთხოვნის საფუძველზე, მიმდინარეობს საქმისწარმოება ვალდებულებების გადავადებასა და პირგასამტეხლოსგან გათავსუფლების საკითხებთან დაკავშირებით.</t>
  </si>
  <si>
    <t>ზუგდიდის მუნიციპალიტეტიტში, სოფელ ურთას მიმდებარედ არსებულ 400.00 კვ.მ. არასასოფლო-სამეურნეო დანიშნულების მიწის ნაკვეთს (მიწის (უძრავი ქონების) საკადასტრო კოდი: №43.19.43.179) და ჩოხატაურის მუნიციპალიტეტში, სოფელ სამების მიმდებარედ არსებულ 500 კვ.მ. არასასოფლო-სამეურნეო დანიშნულების მიწის ნაკვეთს და მასზე განთავსებულ შენობა-ნაგებობა №1-ს (ნაკვეთი (მიწის (უძრავი ქონების) საკადასტრო კოდი №28.06.21.065)</t>
  </si>
  <si>
    <t>შპს სტერეო+ 204986408</t>
  </si>
  <si>
    <t>მთავრობის 2018 წლის 7 თებერვლის №310 განკარგულება</t>
  </si>
  <si>
    <t>ქ. თბილისში, ლეონიძის ქუჩა №3-ში არსებულ 118.00 კვ.მ. არასასოფლო-სამეურნეო დანიშნულების მიწის ნაკვეთს (მიწის (უძრავი ქონების) საკადასტრო კოდი: №01.15.05.066.040)</t>
  </si>
  <si>
    <t>შპს ჯორჯიან ეკო ტრანსპორტი 405200964</t>
  </si>
  <si>
    <t>მთავრობის 2018 წლის 4 აპრილის №715 განკარგულება</t>
  </si>
  <si>
    <t>16.04.2020 წლამდე ქონებაზე ან მისი ნაწილზე საბაგიროს საყრდენის განთავსება.</t>
  </si>
  <si>
    <t>ქალაქ ყვარელში მდებარე 20 კვ.მ. არასასოფლო-სამეურნეო დანიშნულების მიწის ნაკვეთს (მიწის (უძრავი ქონების) საკადასტრო კოდი: №57.06.68.852), გურჯაანის მუნიციპალიტეტში, სოფელ ვაზისუბანში მდებარე 9 კვ.მ. არასასოფლო-სამეურნეო დანიშნულების მიწის ნაკვეთს (მიწის (უძრავი ქონების) საკადასტრო კოდი: №51.05.66.175) და კასპის მუნიციპალიტეტში, სოფელ იგოეთში მდებარე 9 კვ.მ. არასასოფლო-სამეურნეო დანიშნულების მიწის ნაკვეთს (მიწის (უძრავი ქონების) საკადასტრო კოდი: №67.03.38.141)</t>
  </si>
  <si>
    <t>მთავრობის 2018 წლის 1 მარტის №473 განკარგულება</t>
  </si>
  <si>
    <t>18.04.2019 წლამდე სატრანსფორმატორო პუნქტის განთავსება</t>
  </si>
  <si>
    <t>თელავში, ქართული უნივერსიტეტის ქუჩაზე არსებულ 5250 კვ.მ არასასოფლო-სამეურნეო დანიშნულების მიწის ნაკვეთს და მასზე არსებულ შენობა-ნაგებობებს: №1 - №7 (მშენებარე) და №8 (მიწის (უძრავი ქონების) საკადასტრო კოდი: №53.20.39.163)</t>
  </si>
  <si>
    <t>შპს ბუნებრივი აირი 231251007 და შპს „ვილა ზუზუმბო“</t>
  </si>
  <si>
    <t>მთავრობის 2018 წლის 10 აპრილის №752 განკარგულება</t>
  </si>
  <si>
    <t>21.04.2020 წლამდე გადაცემულ ქონებასა და შპს „ბუნებრივი აირის“ საკუთრებაში არსებულ №53.20.39.053 და №53.20.39.109 საკადასტრო კოდებით რეგისტრირებულ ქონებაზე ამ მათ ნაწილზე 40 ნომრიანი სასტუმროს შექმნა, ფუნქციონირების დაწყება, სასტუმროს ეზოს კეთილმოწყობა და ამ მიზნით 500 000 ლარის ინვესტიციის განხორციელება</t>
  </si>
  <si>
    <t>კომპანიას წარმოდგენილი დასკვნით უდასტურდება ინვესტიციის განხორციელების ვალდებულების შესრულება, წარმოსადგენი აქვს დასკვნა სასტუმროს შექმნასა და ფუნქციონირების დაწყებაზე (კომპანიის განმარტებით დაიწყო სასტუმრომ ფუნქციონირება)</t>
  </si>
  <si>
    <t>1. მუნიციპალიტეტი ასპინძა, სოფელი რუსთავი / მუნიციპალიტეტი ასპინძა, მტკვარი ჰესის წყალსაცავის საპროექტო ზონა / მუნიციპალიტეტი ასპინძა, მტკვარი ჰესის წყალსაცავის საპროექტო ზონა 60.05.31.187 36 177 კვ.მ. არასასოფლო-სამეურნეო დანიშნულების მიწის ნაკვეთი
2. მუნიციპალიტეტი ასპინძა, მტკვარი ჰესის წყალსაცავის საპროექტო ზონა 60.06.31.207
2 809 კვ.მ. არასასოფლო-სამეურნეო დანიშნულების მიწის ნაკვეთი
3. მუნიციპალიტეტი ასპინძა, სოფელი რუსთავი, მიმდებარე / მუნიციპალიტეტი ასპინძა, მტკვარი ჰესის წყალსაცავის საპროექტო ზონა 60.06.31.205 12 058 კვ.მ. არასასოფლო-სამეურნეო დანიშნულების მიწის ნაკვეთი
4. მუნიციპალიტეტი ასპინძა, სოფელი რუსთავი, მიმდებარედ/ მუნიციპალიტეტი ასპინძა, მტკვარი ჰესის წყალსაცავის საპროექტო ზონა 60.06.31.218 126 960 კვ.მ. არასასოფლო-სამეურნეო დანიშნულების მიწის ნაკვეთი
5. მუნიციპალიტეტი ასპინძა, მტკვარი ჰესის წყალსაცავის საპროექტო ზონა 60.06.31.206 3 799 კვ.მ. არასასოფლო-სამეურნეო დანიშნულების მიწის ნაკვეთი
6. მუნიციპალიტეტი ახალციხე, სოფელი საყუნეთი 62.05.58.440 1 286 კვ.მ. არასასოფლო-სამეურნეო დანიშნულების მიწის ნაკვეთი
7. მუნიციპალიტეტი ასპინძა, სოფელი ზველი 60.06.31.173 18401 კვ.მ. არასასოფლო-სამეურნეო დანიშნულების მიწის ნაკვეთი
8. მუნიციპალიტეტი ასპინძა, მტკვარი ჰესის წყალსაცავის საპროექტო ზონა 60.06.31.160 448 კვ.მ. არასასოფლო-სამეურნეო დანიშნულების მიწის ნაკვეთი
9. მუნიციპალიტეტი ასპინძა, მტკვარი ჰესის წყალსაცავის საპროექტო ზონა 60.06.31.138 687 კვ.მ. არასასოფლო-სამეურნეო დანიშნულების მიწის ნაკვეთი
10. მუნიციპალიტეტი ასპინძა, მტკვარი ჰესის წყალსაცავის საპროექტო ზონა 60.06.31.184 651 კვ.მ. არასასოფლო-სამეურნეო დანიშნულების მიწის ნაკვეთი
11. მუნიციპალიტეტი ასპინძა, მტკვარი ჰესის წყალსაცავის საპროექტო ზონა 60.07.31.069 592 კვ.მ. არასასოფლო-სამეურნეო დანიშნულების მიწის ნაკვეთი
12. მუნიციპალიტეტი ასპინძა, მტკვარი ჰესის წყალსაცავის საპროექტო ზონა 60.07.31.066 1248 კვ.მ. არასასოფლო-სამეურნეო დანიშნულების მიწის ნაკვეთი
13. მუნიციპალიტეტი ასპინძა, მტკვარი ჰესის წყალსაცავის საპროექტო ზონა 60.07.31.068 6043 კვ.მ. არასასოფლო-სამეურნეო დანიშნულების მიწის ნაკვეთი
14. მუნიციპალიტეტი ასპინძა, მტკვარი ჰესის წყალსაცავის საპროექტო ზონა 60.06.31.180 12582 კვ.მ. არასასოფლო-სამეურნეო დანიშნულების მიწის ნაკვეთი
15. მუნიციპალიტეტი ახალციხე, სოფელი საყუნეთი 62.05.58.313 537 კვ.მ. არასასოფლო-სამეურნეო დანიშნულების მიწის ნაკვეთი
16. მუნიციპალიტეტი ასპინძა, სოფელი რუსთავი 60.06.31.176 3514 კვ.მ. არასასოფლო-სამეურნეო დანიშნულების მიწის ნაკვეთი</t>
  </si>
  <si>
    <t>მთავრობის 2018 წლის 15 მარტის №593 განკარგულება</t>
  </si>
  <si>
    <t>საქართველოს მთავრობას, შპს „მტკვარი ჰესსა“ და სს „ელექტროენერგეტიკული სისტემის კომერციულ ოპერატორს“ შორის 2015 წლის 16 ივლისს გაფორმებული ურთიერთგაგების მემორანდუმით განსაზღვრული ჰიდროელექტროსადგურ „მტკვარის“ აშენება და ამავე მემორანდუმით განსაზღვრულ ვადაში ექსპლუატაციაში მიღება</t>
  </si>
  <si>
    <t>მცხეთის მუნიციპალიტეტში, სოფელ მუხრანში მდებარე 76999 კვ.მ. სასოფლო-სამეურნეო (სახნავი) დანიშნულების მიწის ნაკვეთს (მიწის (უძრავი ნივთის) საკადასტრო კოდი: N72.09.26.102), 18111 კვ.მ. სასოფლო-სამეურნეო (სახნავი) დანიშნულების მიწის ნაკვეთს და მასზე არსებული შენობა-ნაგებობას: N1 (მიწის (უძრავი ნივთის) საკადასტრო კოდი: N72.09.15.180) და 6232 კვ.მ. სასოფლო-სამეურნეო (სახნავი) დანიშნულების მიწის ნაკვეთს (მიწის (უძრავი ნივთის) საკადასტრო კოდი: N72.09.05.022)</t>
  </si>
  <si>
    <t>შპს ვექტრუმ 2015 405161346</t>
  </si>
  <si>
    <t>მთავრობის 2018 წლის 10 აპრილის N754 განკარგულება</t>
  </si>
  <si>
    <t>20.04.2020 წლამდე ქონების“ საერთო ფართობის არანაკლებ 60%-ზე (რაც შეიძლება მოიცავდეს ნარგავებით გაშენებულ ტერიტორიას, ნარგავებს შორის გადასაადგილებელი (მათ შორის, სპეციალური ტექნიკის გადასაადგილებელი) ბილიკების/საირიგაციო სისტემის მიერ დაკავებულ ფართობსა და ნერგების განაშენიანებისათვის საჭირო, აუცილებელ სხვა კომპონენტებს) მრავალწლიანი ნარგავების გაშენება.</t>
  </si>
  <si>
    <t>მესტიის მუნიციპალიტეტი, სოფელი ჭუბერი (ლეკულმახე) 8100 კვ.მ. არასასოფლო- სამეურნეო მიწის ნაკვეთი 42.15.39.919</t>
  </si>
  <si>
    <t>მთავრობის 2018 წლის 27 მარტის №662 განკარგულება</t>
  </si>
  <si>
    <t>მიმდიანრე</t>
  </si>
  <si>
    <t>ქალაქ თბილისში, დიდ ლილოში მდებარე 15 188.00 კვ.მ არასასოფლო-სამეურნეო დანიშნულების მიწის ნაკვეთს და მასზე მდებარე შენობა - ნაგებობებს №1- (ნანგრევი), №2 – (ნანგრევი), №3 – (ნანგრევი) (მიწის (უძრავი ქონების) საკადასტრო კოდი: №81.08.09.517)</t>
  </si>
  <si>
    <t>შპს პკლ ეკო სოლუშენს 406233623</t>
  </si>
  <si>
    <t>მთავრობის 2018 წლის 13 აპრილის №803 განკარგულება</t>
  </si>
  <si>
    <t>13.04.2020 წლამდე, მინერალური საწვავის, ნავთობისა და მათი გამოხდის პროდუქტების მწარმოებელი საწარმოს შექმნა, წარმოების დაწყება და ამ მიზნით 637 896 ლარის ინვესტიციის განხორციელება.</t>
  </si>
  <si>
    <t>გარდაბნის რაიონში, ვაზიანის სამხედრო დასახლებაში ს/ქ N1, კორპ. N137-ში მე-5 სართულზე ბინა N20 ფართობით 59.9 კვ.მ. (ს/კ 81.10.30.708.01.020)</t>
  </si>
  <si>
    <t>თამაზი შიხიაშვილი</t>
  </si>
  <si>
    <t>მთავრობის 2018 წლის 15 მარტის N602 განკარგულება</t>
  </si>
  <si>
    <t>გარდაბნის რაიონში, ვაზიანის სამხედრო დასახლებაში ს/ქ N1, კორპ. N137-ში მე-4 სართულზე ბინა N16 ფართობით 59.9 კვ.მ. (ს/კ 81.10.30.708.01.016)</t>
  </si>
  <si>
    <t>იმედა მჟავია</t>
  </si>
  <si>
    <t>გარდაბნის რაიონში, ვაზიანის სამხედრო დასახლებაში ს/ქ N1, კორპ. N137-ში მე-7 სართულზე ბინა N26 ფართობით 62.95 კვ.მ. (ს/კ 81.10.30.708.01.026)</t>
  </si>
  <si>
    <t>ირაკლი ხითარიშვილი</t>
  </si>
  <si>
    <t>ქ. თელავი, თამარ მეფის ქუჩაზე, ს/ქ N1, მე-4 სართულზე ბინა N35 ფართობით 54.49 კვ.მ. (ს/კ 53.20.43.076.01.035)</t>
  </si>
  <si>
    <t>რობერტ ძიმისტარიშვილი</t>
  </si>
  <si>
    <t>ხელშეკრულების დანართ №1-ში მითითებულ საგარეჯოს მუნიციპალიტეტში მდებარე 33 (ოცდაცამეტი) ერთეულ უძრავ ნივთს (ჯამში: 543.9278 ჰა): საგარეჯოს
მუნიციპალიტეტი სოფელი სათაფლე 127626 არასასოფლო სამეურნეო 55.19.52.071
საგარეჯოს
მუნიციპალიტეტი სოფელი კრასნოგორკა 13839 არასასოფლო სამეურნეო 55.19.52.060
ქალაქი საგარეჯო 171721 არასასოფლო სამეურნეო 55.12.69.305
ქალაქი საგარეჯო 221450 არასასოფლო სამეურნეო 55.12.69.303
ქალაქი საგარეჯო 149253 სასოფლო-სამეურნეო სახნავი 55.12.69.384
ქალაქი საგარეჯო 854238 სასოფლო-სამეურნეო სახნავი 55.12.69.383
ქალაქი საგარეჯო 1100000 სასოფლო-სამეურნეო სახნავი 55.12.69.489
ქალაქი საგარეჯო 300000 სასოფლო-სამეურნეო სახნავი 55.12.69.490
ქალაქი საგარეჯო 130324 სასოფლო-სამეურნეო სახნავი 55.12.69.488
ქალაქი საგარეჯო 812665 სასოფლო-სამეურნეო სახნავი 55.12.69.491
ქალაქი საგარეჯო 46000 სასოფლო-სამეურნეო სახნავი 55.12.69.237
ქალაქი საგარეჯო 46000 სასოფლო-სამეურნეო სახნავი 55.12.69.233
ქალაქი საგარეჯო 60659 სასოფლო-სამეურნეო სახნავი 55.12.69.218
ქალაქი საგარეჯო 36001 სასოფლო-სამეურნეო სახნავი 55.12.69.242
ქალაქი საგარეჯო 36000 სასოფლო-სამეურნეო სახნავი 55.12.69.241
ქალაქი საგარეჯო 36000 სასოფლო-სამეურნეო სახნავი 55.12.69.243
ქალაქი საგარეჯო 28000 სასოფლო-სამეურნეო სახნავი 55.12.69.093
ქალაქი საგარეჯო 36000 სასოფლო-სამეურნეო სახნავი 55.12.69.225
ქალაქი საგარეჯო 36000 სასოფლო-სამეურნეო სახნავი 55.12.69.234
ქალაქი საგარეჯო 36000 სასოფლო-სამეურნეო სახნავი 55.12.69.235
ქალაქი საგარეჯო 36000 სასოფლო-სამეურნეო სახნავი 55.12.69.230
ქალაქი საგარეჯო 36000 სასოფლო-სამეურნეო სახნავი 55.12.69.236
ქალაქი საგარეჯო 36000 სასოფლო-სამეურნეო სახნავი 55.12.69.221
ქალაქი საგარეჯო 36000 სასოფლო-სამეურნეო სახნავი 55.12.69.231
ქალაქი საგარეჯო 38768 სასოფლო-სამეურნეო სახნავი 55.12.69.249
საგარეჯოს
მუნიციპალიტეტი სოფელი პატარძეული 321777 სასოფლო-სამეურნეო სახნავი 55.14.61.071
საგარეჯოს
მუნიციპალიტეტი სოფელი პატარძეული 50576 სასოფლო-სამეურნეო სახნავი 55.14.61.074
საგარეჯოს
მუნიციპალიტეტი სოფელი
კრასნაგორკა 40000 სასოფლო-სამეურნეო სახნავი 55.19.53.005
საგარეჯოს
მუნიციპალიტეტი სოფელი კრასნაგორკა 30000 სასოფლო-სამეურნეო სახნავი 55.19.51.019
საგარეჯოს
მუნიციპალიტეტი სოფელი
კრასნაგორკა 200000 სასოფლო-სამეურნეო სახნავი 55.19.52.021
საგარეჯოს
მუნიციპალიტეტი სოფელი
სათაფლე 82000 სასოფლო-სამეურნეო სახნავი 55.19.51.100
საგარეჯოს
მუნიციპალიტეტი სოფელი სათაფლე 104375 სასოფლო-სამეურნეო სახნავი 55.19.52.059
საგარეჯოს
მუნიციპალიტეტი სოფელი სათაფლე 150006 სასოფლო-სამეურნეო სახნავი 55.19.52.069</t>
  </si>
  <si>
    <t>შპს სითი ლოფტი 404909934</t>
  </si>
  <si>
    <t>მთავრობის 2018 წლის 04 აპრილის №714 განკარგულება</t>
  </si>
  <si>
    <t>1. გადაცემული სასოფლო-სამეურნეო დანიშნულების მიწის ნაკვეთების 70%-ზე მრავალწლიანი ნარგავებისა და ერთწლიანი კულტურების გაშენება და ინფრასტრუქტურის მოწყობა და ამ მიზნით 8 000 000 ლარის ინვესტიციის განხორციელება 08.05.2022 წლამდე
2. საგარეჯოში მდებარე თავის საკუთრებაში არსებულ უძრავ ქონებაზე 30-ნომრიანი სასტუმროს აშენება, ექსპლუატაციაში მიღება, ფუნქციონირების დაწყება და ამ მიზნით 4 000 000 ლარის ინვესტიციის განხორციელება 08.05.2022 წლამდე
3. საგარეჯოში მდებარე თავის საკუთრებაში არსებულ უძრავ ქონებაზე 600 სულ მსხვილფეხა რქოსან პირუტყვზე და 200 წვრილფეხა რქოსან პირუტყვზე გათვლილი ფერმ(ებ)ის შექმნა და 140 სული მსხვილფეხა რქოსანი პირუტყვის მოშენება 08.05.2022 წლამდე</t>
  </si>
  <si>
    <t>პირველი პუნქტი შესრულებულია</t>
  </si>
  <si>
    <t>ბოლნისის მუნიციპალიტეტში, სოფელ ჭაპალაში მდებარე 3500 კვ.მ. არასასოფლო-სამეურნეო დანიშნულების მიწის ნაკვეთს (მიწის (უძრავი ქონების) საკადასტრო კოდი: №80.02.70.473)</t>
  </si>
  <si>
    <t>მთავრობის 2018 წლის 17 აპრილის №805 განკარგულება</t>
  </si>
  <si>
    <t>30.10.2019 წლამდე უზრუნველყოს საქართველოს მთავრობას, შპს „აადსა“ და სს „ელექტროენერგეტიკული სისტემის კომერციულ ოპერატორს“ შორის 2017 წლის 30 ოქტომბერს გაფორმებული ურთიერთგაგების მემორანდუმით განსაზღვრული ჰიდროელექტროსადგურ „ჭაპალა ჰესის“ აშენება და ამავე მემორანდუმით განსაზღვრულ ვადაში ექსპლუატაციაში მიღება</t>
  </si>
  <si>
    <t>დმანისის მუნიციპალიტეტში, სოფელ ზემო ოროზმანში მდებარე 663.00 კვ.მ არასასოფლო-სამეურნეო დანიშნულების მიწის ნაკვეთს (მიწის (უძრავი ქონების) საკადასტრო კოდი: №82.14.41.175) და დმანისში, სოფელ ზემო ოროზმანში არსებულ 4746.00 კვ.მ არასასოფლო-სამეურნეო დანიშნულების მიწის ნაკვეთს (მიწის (უძრავი ქონების) საკადასტრო კოდი: №82.14.41.176)</t>
  </si>
  <si>
    <t>შპს ენერჯი ინვესტინგ ენდ ტრეიდინგ კომპანი 441559216</t>
  </si>
  <si>
    <t>მთავრობის 2018 წლის 3 მაისის №963 განკარგულება</t>
  </si>
  <si>
    <t>საქართველოს მთავრობას, შპს „ენერჯი ინვესტინგ ენდ ტრეიდინგ კომპანისა“ და სს „ელექტროენერგეტიკული სისტემის კომერციულ ოპერატორს“ შორის 2018 წლის 27 თებერვალს გაფორმებული ურთიერთგაგების მემორანდუმით განსაზღვრული ჰიდროელექტროსადგურ „ორო ჰესის“ აშენება და ამავე მემორანდუმით განსაზღვრულ ვადაში ექსპლუატაციაში მიღება 27.02.2020 წლამდე.</t>
  </si>
  <si>
    <t>კასპის მუნიციპალიტეტის სოფელ მეტეხში მდებარე 28 155.00 კვ.მ არასასოფლო-სამეურნეო დანიშნულების მიწის ნაკვეთს და მასზე მდებარე შენობა - ნაგებობებს №1- №7 (მიწის (უძრავი ქონების) საკადასტრო კოდი: №67.12.43.035)</t>
  </si>
  <si>
    <t>შპს კერამიკა ელ ტორენტე 405102632</t>
  </si>
  <si>
    <t>მთავრობის 2018 წლის 19 აპრილის №852 განკარგულება</t>
  </si>
  <si>
    <t>19.10.2020 წლამდე ქონებაზე კერამიკული ნაწარმის მწარმოებელი საწარმოს შექმნა და წარმოების დაწყება და ამ მიზნით 424 912 ლარის ინვესტიციის განცოხრიელება</t>
  </si>
  <si>
    <t>ქ. გორში ნადირაძის ქუჩა N25-ში მდებარე ბინა N6, ფართით 73.43 კვ.მ. (ს/კ 66.05.20.152.01.006)</t>
  </si>
  <si>
    <t>ოლეგ ტურაშვილი</t>
  </si>
  <si>
    <t>მთავრობის 2018 წლის 10 მაისის N1037 განკარგულება</t>
  </si>
  <si>
    <t>თელავში, სადგურის ქუჩის შესახვევში მდებარე 7662.00 კვ.მ არასასოფლო-სამეურნეო დანიშნულების მიწის ნაკვეთს და მასზე მდებარე შენობა-ნაგებობებს: №1 - საერთო ფართით - 332.96 კვ.მ, №2 - საერთო ფართით - 45 კვ.მ, №3 - საერთო ფართით 269.13 კვ.მ, №4, №5 - საერთო ფართით - 258.50 კვ.მ, №6 - საერთო ფართით - 13.30 კვ.მ, (მიწის (უძრავი ქონების) საკადასტრო კოდი: №53.20.33.338)</t>
  </si>
  <si>
    <t>შპს ნატვიტი 431433273</t>
  </si>
  <si>
    <t>მთავრობის 2018 წლის 28 მაისის N1185 განკარგულება</t>
  </si>
  <si>
    <t>13.07.2020 წლამდე, არაალკოჰოლური სასმელების მწარმოებელი საწარმოს შექმნა, წარმოების დაწყება და ამ მიზნით 399 840 ლარის ინვესტიციის განხორციელება.</t>
  </si>
  <si>
    <t>საინვესტიციო ვალდებულება შესრულებულია, დარღვეულია მხოლოდ საწარმოს შექმნის ვალდებულება.
კომპანიის მოთხოვნის საფუძველზე, მიმდინარებს საქმისწარმება ვალდებულების გადავადებისა და პირგასამტეხლოსგან გათავისუფლებასთან დაკავშირებით.</t>
  </si>
  <si>
    <t>სიღნაღის მუნიციპალიტეტში, სოფელ საქობოში მდებარე 4870.00 კვ.მ არასასოფლო-სამეურნეო დანიშნულების მიწის ნაკვეთს და მასზე მდებარე შენობა - ნაგებობებს №1- საერთო ფართით 680 კვ.მ; №2 - საერთო ფართით 12 კვ.მ (მიწის (უძრავი ქონების) საკადასტრო კოდი: №56.04.52.211)</t>
  </si>
  <si>
    <t>შპს ნუგბარი 400135046</t>
  </si>
  <si>
    <t>მთავრობის 2018 წლის 28 მაისის №1182 განკარგულება</t>
  </si>
  <si>
    <t>28.05.2020 წლამდე, არაალკოჰოლური სასმელების მწარმოებელი საწარმოს შექმნა, წარმოების დაწყება და ამ მიზნით 273 800 ლარის ინვესტიციის განხორციელება.</t>
  </si>
  <si>
    <t>არსებულ, ქალაქ გურჯაანში, დ. აღმაშენებლის ქუჩა №95-ში მდებარე 9 884.00 კვ.მ არასასოფლო-სამეურნეო დანიშნულების მიწის ნაკვეთს და მასზე მდებარე შენობა - ნაგებობებს №1-№6 საერთო ფართით - 2 155.89 (მიწის (უძრავი ქონების) საკადასტრო კოდი: №51.01.61.015)</t>
  </si>
  <si>
    <t>შპს ჯიემ სვით ენდ დრინქს 405256921</t>
  </si>
  <si>
    <t>მთავრობის 2018 წლის 28 მაისის №1179 განკარგულება</t>
  </si>
  <si>
    <t>28.05.2020 წლამდე, საკვები პროდუქტების მწარმოებელი საწარმოს შექმნა, წარმოების დაწყება და ამ მიზნით 967 692 ლარის ინვესტიციის განხორციელება.</t>
  </si>
  <si>
    <t>გარდაბნის რაიონში, ვაზიანის სამხედრო დასახლებაში ს/ქ N1, კორპ. N137-ში მე-2 სართულზე ბინა N7 ფართობით 82.06 კვ.მ. (ს/კ 81.10.30.708.01.007)</t>
  </si>
  <si>
    <t>მერაბ ანთაურიძე</t>
  </si>
  <si>
    <t>გარდაბნის რაიონში, ვაზიანის სამხედრო დასახლებაში ს/ქ N1, კორპ. N137-ში მე-2 სართულზე ბინა N25 ფართობით 79.20 კვ.მ. (ს/კ 81.10.30.708.01.025)</t>
  </si>
  <si>
    <t>ლევან ქააძე</t>
  </si>
  <si>
    <t>ყაზბეგის მუნიციპალიტეტში, დაბა გუდაურში მდებარე 89.00 კვ.მ არასასოფლო-სამეურნეო დანიშნულების მიწის ნაკვეთს (მიწის (უძრავი ქონების) საკადასტრო კოდი: №74.06.11.977) და 50.00 კვ.მ არასასოფლო-სამეურნეო დანიშნულების მიწის ნაკვეთს (მიწის (უძრავი ქონების) საკადასტრო კოდი: №74.06.11.904)</t>
  </si>
  <si>
    <t>ლევან თორაძე</t>
  </si>
  <si>
    <t>მთავრობის 2018 წლის 28 მაისის №1175 განკარგულება</t>
  </si>
  <si>
    <t>ქ. წყალტუბოში, 26 მაისის ქ. №1-ში მდებარე 21770.00 კვ.მ. არასასოფლო-სამეურნეო დანიშნულების მიწის ნაკვეთსა და მასზე განთავსებულ შენობა-ნაგებობებს: №01 - განაშენიანების ფართით 2821.89 კვ.მ., საერთო ფართით 9534.44 კვ.მ; №02 - განაშენიანების ფართით 233.97 კვ.მ (კიბე); №03 - განაშენიანების ფართით 40.61 კვ.მ (წყლის ავზი); №04 - განაშენიანების ფართით 40.61 კვ.მ (წყლის ავზი), №5 განაშენიანების ფართით 27.95 კვ.მ, საერთო ფართით - 18.84 კვ.მ; №06 - განაშენიანების ფართით 22.01 კვ.მ (კიბე); №07 - განაშენიანების ფართით 16.13 კვ.მ (ფუნდამენტი); №08 - განაშენიანების ფართით 11.11 კვ.მ. (რკინის კონსტრუქცია); №09 - განაშენიანების ფართით 11.11 კვ.მ (რკინის კონსტრუაცია); №10 - განაშენიანების ფართით 3.31 კვ.მ (ფუნდამენტი), №11 - განაშენიანების ფართით 1.28 კვ.მ (ფუნდამენტი); №12 - განაშენიანების ფართით 0.46 კვ.მ (ფუნდამენტი) (მიწის (უძრავი ქონების) საკადასტრო კოდი: 29.08.32.134)</t>
  </si>
  <si>
    <t>შპს ივერია პალასი 404534009</t>
  </si>
  <si>
    <t>მთავრობის 2018 წლის 6 მარტის №516 განკარგულება</t>
  </si>
  <si>
    <t>01.08.2023 წლამდე, არანაკლებ 130-ნომრიანი სასტუმრო კომპლექსის (რომელიც მოიცავს (მაგრამ შესაძლებელია, არ შემოიფარგლებოდეს) სამორინეს, საკონფერენციო დარბაზ(ებ)ს, რესტორანს/რესტორნებს) მშენებლობა/რეკონსტრუქცია, ექსპლუატაციაში მიღება, აღჭურვა, ფუნქციონირების დაწყება, სასტუმროს ეზოს კეთილმოწყობა (რაც მოიცავს (მაგრამ შესაძლებელია, არ შემოიფარგლებოდეს) გადაცემული უძრავი ქონების ან მისი ნაწილის შემოღობვას, გამწვანებას, გარე განათებას, არანაკლებ 40 (ორმოცი) ავტომობილზე გათვლილ ავტოსადგომს) და ამ მიზნით 20 მილიონი ლარის ინვესტიციის განხორციელება.</t>
  </si>
  <si>
    <t>ბორჯომის მუნიციპალიტეტში, დაბა ბაკურიანში მდებარე 320 კვ.მ. არასასოფლო-სამეურნეო დანიშნულების მიწის ნაკვეთს (მიწის (უძრავი ქონების) საკადასტრო კოდი N64.30.02.748), ბორჯომის მუნიციპალიტეტში, დაბა ბაკურიანში, რუსთაველის ქუჩაზე მდებარე 336 კვ.მ. არასასოფლო-სამეურნეო დანიშნულების მიწის ნაკვეთს (მიწის (უძრავი ქონების) საკადასტრო კოდი N64.30.02.159), ბორჯომის მუნიციპალიტეტში, დაბა ბაკურიანში, რუსთაველის ქუჩის მიმდებარედ არსებულ 401 კვ.მ. არასასოფლო-სამეურნეო დანიშნულების მიწის ნაკვეთს (მიწის (უძრავი ქონების) საკადასტრო კოდი N64.30.17.009) და ბორჯომის მუნიციპალიტეტში, დაბა ბაკურიანში, რუსთაველის ქუჩის მიმდებარედ არსებულ 623 კვ.მ. არასასოფლო-სამეურნეო დანიშნულების მიწის ნაკვეთს (მიწის (უძრავი ქონების) საკადასტრო კოდი N64.30.17.008)</t>
  </si>
  <si>
    <t>შპს არეა 426112716</t>
  </si>
  <si>
    <t>მთავრობის 2018 წლის 14 მარტის №565 განკარგულება</t>
  </si>
  <si>
    <t>11.06.2020 წლამდე, ქონების ან მისი ნაწილის განაშენიანება (რაც მოიცავს (მაგრამ შესაძლებელია, არ შემოიფარგლებოდეს) არანაკლებ 25 ნომრის მქონე სასტუმროს შექმნას, ექსპლუატაციაში მიღებასა და ფუნქციონირების დაწყებას. ასევე „ქონების“ ან მისი ნაწილის შემოღობვას, გამწვანებას, გარე განათებას, არანაკლებ 25 ავტომობილზე გათვლილი ავტოსადგომის მოწყობას) და ამ მიზნით 600 000 ლარის ოდენობის ინვესტიციის განხორციელება.</t>
  </si>
  <si>
    <t>ახმეტის მუნიციპალიტეტში, სოფელ ზემო ალვანში მდებარე 9 კვ.მ. არასასოფლო-სამეურნეო დანიშნულების მიწის ნაკვეთს (მიწის (უძრავი ქონების) საკადასტრო კოდი №50.01.34.517), თელავის მუნიციპალიტეტში, სოფელ რუისპირში მდებარე 9 კვ.მ. არასასოფლო-სამეურნეო დანიშნულების მიწის ნაკვეთს (მიწის (უძრავი ქონების) საკადასტრო კოდი: №53.11.34.099), გარდაბნის მუნიციპალიტეტში, სოფელ გამარჯვებაში მდებარე 9 კვ.მ. არასასოფლო-სამეურნეო დანიშნულების მიწის ნაკვეთს (მიწის (უძრავი ქონების) საკადასტრო კოდი №81.07.08.453) და ქალაქ რუსთავში, მშენებელთა ქუჩა №174-ის მიმდებარე ტერიტორიაზე არსებულ 9 კვ.მ. არასასოფლო-სამეურნეო დანიშნულების მიწის ნაკვეთს (მიწის (უძრავი ქონების) საკადასტრო კოდი №02.07.03.012)</t>
  </si>
  <si>
    <t>მთავრობის 2018 წლის 26 აპრილის №913 განკარგულება</t>
  </si>
  <si>
    <t>- №50.01.34.517, №81.07.08.453 და №53.11.34.099 საკადასტრო კოდით რეგისტრირებულ უძრავ ქონებაზე განათავსოს სატრანსფორმატორო პუნქტი 12.06.2019 წლამდე
- №02.07.03.012 საკადასტრო კოდით რეგისტრირებულ უძრავ ქონებაზე განათავსოს საანგარიშსწორებო აღრიცხვის კვანძის კარადა 12.06.2019 წლამდე</t>
  </si>
  <si>
    <t>ახმეტის მუნიციპალიტეტში, სოფელ ომალოშო მდებარე 9 კვ.მ. არასასოფლო-სამეურნეო დანიშნულების მიწის ნაკვეთს (მიწის (უძრავი ქონების) საკადასტრო კოდი: №50.07.34.195) და ახმეტის მუნიციპალიტეტში, სოფელ ჯოყოლოში მდებარე 9 კვ.მ. არასასოფლო-სამეურნეო დანიშნულების მიწის ნაკვეთს (მიწის (უძრავი ქონების) საკადასტრო კოდი: №50.07.33.236)</t>
  </si>
  <si>
    <t>მთავრობის 2018 წლის 18 მაისის №1106 განკარგულება</t>
  </si>
  <si>
    <t>№50.07.34.195 და №50.07.33.236 საკადასტრო კოდით რეგისტრირებულ უძრავ ქონებაზე განათავსოს სატრანსფორმატორო პუნქტი 12.06.2019 წლამდე</t>
  </si>
  <si>
    <t>ქალაქი თბილისი, დიდი ლილო სასოფლო-სამეურნეო 900.00 კვ.მ. N81.08.00.961
ქალაქი თბილისი, დიდი ლილო სასოფლო-სამეურნეო 1500.00 კვ.მ. N81.08.19.237
ქალაქი თბილისი, დიდი ლილო სასოფლო-სამეურნეო 1501.00 კვ.მ. N81.08.19.239
ქალაქი თბილის, დიდი ლილო სასოფლო-სამეურნეო 3501.00 კვ.მ. N81.08.19.260</t>
  </si>
  <si>
    <t>შპს რეალ კემპ 206341118</t>
  </si>
  <si>
    <t>მთავრობის 2018 წლის 8 ივნისის N1237 განკარგულება</t>
  </si>
  <si>
    <t>1. 89.10.25.076 ცაგერის მუნიციპალიტეტი, სოფელი ქულბაქი, მიმდებარედ ტერიტორია არასასოფლო-სამეურნეო დანიშნულების 1 კვ.მ.
2. 89.09.25.112
ცაგერის მუნიციპალიტეტი, სოფელი ქულბაქი, მიმდებარედ არასასოფლო-სამეურნეო დანიშნულების 1 კვ.მ.
3. 89.09.25.103
ცაგერის მუნიციპალიტეტი, სოფელი ქულბაქი, მიმდებარედ არასასოფლო-სამეურნეო დანიშნულების 1 კვ.მ.
4. 89.09.25.106 ცაგერის მუნიციპალიტეტი, სოფელი ქულბაქი, მიმდებარედ არასასოფლო-სამეურნეო დანიშნულების 1 კვ.მ.
5. 89.09.25.123 ცაგერის მუნიციპალიტეტი, სოფელი ქულბაქი, მიმდებარედ არასასოფლო-სამეურნეო დანიშნულების 1 კვ.მ.
6. 89.09.25.109 ცაგერის მუნიციპალიტეტი, სოფელი ქულბაქი, მიმდებარედ არასასოფლო-სამეურნეო დანიშნულების 1 კვ.მ.
7. 89.09.25.114 ცაგერის მუნიციპალიტეტი, სოფელი ქულბაქი, მიმდებარედ არასასოფლო-სამეურნეო დანიშნულების 1 კვ.მ.
8. 89.09.25.101
ცაგერის მუნიციპალიტეტი, სოფელი ქულბაქი, მიმდებარედ არასასოფლო-სამეურნეო დანიშნულების 1 კვ.მ.
9. 89.09.25.115 ცაგერის მუნიციპალიტეტი, სოფელი ქულბაქი, მიმდებარედ არასასოფლო-სამეურნეო დანიშნულების 1 კვ.მ.
10. 89.09.25.105 ცაგერის მუნიციპალიტეტი, სოფელი ქულბაქი, მიმდებარედ არასასოფლო-სამეურნეო დანიშნულების 1 კვ.მ.
11. 89.09.25.102 ცაგერის მუნიციპალიტეტი, სოფელი ქულბაქი, მიმდებარედ არასასოფლო-სამეურნეო დანიშნულების 1 კვ.მ.
12. 89.09.25.107 ცაგერის მუნიციპალიტეტი, სოფელი ქულბაქი, მიმდებარედ არასასოფლო-სამეურნეო დანიშნულების 1 კვ.მ.
13. 89.09.25.110
ცაგერის მუნიციპალიტეტი, სოფელი ქულბაქი არასასოფლო-სამეურნეო დანიშნულების 1 კვ.მ.
14. 89.09.25.134 ცაგერის მუნიციპალიტეტი, სოფელი ქულბაქი მიმდებარედ არასასოფლო-სამეურნეო დანიშნულების 1 კვ.მ.
15. 89.09.25.121 ცაგერის მუნიციპალიტეტი, სოფელი ქულბაქი მიმდებარედ არასასოფლო-სამეურნეო დანიშნულების 1 კვ.მ.
16. 89.09.25.132 ცაგერის მუნიციპალიტეტი, სოფელი ქულბაქი მიმდებარედ არასასოფლო-სამეურნეო დანიშნულების 1 კვ.მ.
17. 89.09.25.144 ცაგერის მუნიციპალიტეტი, სოფელი ქულბაქი მიმდებარედ არასასოფლო-სამეურნეო დანიშნულების 1 კვ.მ.
18. 89.09.25.143 ცაგერის მუნიციპალიტეტი, სოფელი ქულბაქი მიმდებარედ არასასოფლო-სამეურნეო დანიშნულების 1 კვ.მ.
19. 89.09.25.120 ცაგერის მუნიციპალიტეტი, სოფელი ქულბაქი მიმდებარედ არასასოფლო-სამეურნეო დანიშნულების 1 კვ.მ.
20. 89.09.25.136 ცაგერის მუნიციპალიტეტი, სოფელი ქულბაქი მიმდებარედ არასასოფლო-სამეურნეო დანიშნულების 1 კვ.მ.
21. 89.09.25.128 ცაგერის მუნიციპალიტეტი, სოფელი ქულბაქი არასასოფლო-სამეურნეო დანიშნულების 1 კვ.მ.
22. 89.09.25.131 ცაგერის მუნიციპალიტეტი, სოფელი ქულბაქი არასასოფლო-სამეურნეო დანიშნულების 1 კვ.მ.
23. 89.09.25.133 ცაგერის მუნიციპალიტეტი, სოფელი ქულბაქი მიმდებარედ არასასოფლო-სამეურნეო დანიშნულების 1 კვ.მ.
24. 89.09.25.125
ცაგერის მუნიციპალიტეტი, სოფელი ქულბაქი მიმდებარედ არასასოფლო-სამეურნეო დანიშნულების 1 კვ.მ.
25. 89.09.25.142 ცაგერის მუნიციპალიტეტი, სოფელი ქულბაქი მიმდებარედ არასასოფლო-სამეურნეო დანიშნულების 1 კვ.მ.
26. 89.09.25.116 ცაგერის მუნიციპალიტეტი, სოფელი ქულბაქი მიმდებარედ არასასოფლო-სამეურნეო დანიშნულების 1 კვ.მ.
27. 89.09.25.127 ცაგერის მუნიციპალიტეტი, სოფელი ქულბაქი მიმდებარედ არასასოფლო-სამეურნეო დანიშნულების 1 კვ.მ.
28. 89.09.25.139 ცაგერის მუნიციპალიტეტი, სოფელი ქულბაქი მიმდებარედ არასასოფლო-სამეურნეო დანიშნულების 1 კვ.მ.
29. 89.09.25.130 ცაგერის მუნიციპალიტეტი, სოფელი ქულბაქი მიმდებარედ არასასოფლო-სამეურნეო დანიშნულების 1 კვ.მ.
30. 89.09.25.146 ცაგერის მუნიციპალიტეტი, სოფელი ქულბაქი მიმდებარედ არასასოფლო-სამეურნეო დანიშნულების 1 კვ.მ.
31. 89.09.25.117 ცაგერის მუნიციპალიტეტი, სოფელი ქულბაქი მიმდებარედ არასასოფლო-სამეურნეო დანიშნულების 1 კვ.მ.
32. 89.09.25.118 ცაგერის მუნიციპალიტეტი, სოფელი ქულბაქი მიმდებარედ არასასოფლო-სამეურნეო დანიშნულების 1 კვ.მ.
33. 89.09.25.038 ცაგერის მუნიციპალიტეტი, სოფელი ქულბაქი მიმდებარედ არასასოფლო-სამეურნეო დანიშნულების 1 კვ.მ.
34. 89.09.25.135 ცაგერის მუნიციპალიტეტი, სოფელი ქულბაქი მიმდებარედ არასასოფლო-სამეურნეო დანიშნულების 1 კვ.მ.
35. 89.09.25.152 ცაგერის მუნიციპალიტეტი, სოფელი ქულბაქი მიმდებარედ არასასოფლო-სამეურნეო დანიშნულების 1 კვ.მ.
36. 89.09.25.147 ცაგერის მუნიციპალიტეტი, სოფელი ქულბაქი მიმდებარედ არასასოფლო-სამეურნეო დანიშნულების 1 კვ.მ.
37. 89.09.25.161 ცაგერის მუნიციპალიტეტი, სოფელი ქულბაქი მიმდებარედ არასასოფლო-სამეურნეო დანიშნულების 1 კვ.მ.
38. 89.09.25.153 ცაგერის მუნიციპალიტეტი, სოფელი ქულბაქი მიმდებარედ არასასოფლო-სამეურნეო დანიშნულების 1 კვ.მ.
39. 89.09.25.148 ცაგერის მუნიციპალიტეტი, სოფელი ქულბაქი მიმდებარედ არასასოფლო-სამეურნეო დანიშნულების 1 კვ.მ.
40. 89.09.25.162 ცაგერის მუნიციპალიტეტი, სოფელი ქულბაქი მიმდებარედ ტერიტორია არასასოფლო-სამეურნეო დანიშნულების 1 კვ.მ.
41. 89.09.25.158 ცაგერის მუნიციპალიტეტი, სოფელი ქულბაქი მიმდებარედ არასასოფლო-სამეურნეო დანიშნულების 1 კვ.მ.
42. 89.09.25.149 ცაგერის მუნიციპალიტეტი, სოფელი ქულბაქი მიმდებარედ არასასოფლო-სამეურნეო დანიშნულების 1 კვ.მ.
43. 89.09.25.154 ცაგერის მუნიციპალიტეტი, სოფელი ქულბაქი მიმდებარედ არასასოფლო-სამეურნეო დანიშნულების 1 კვ.მ.
44. 89.09.25.157 ცაგერის მუნიციპალიტეტი, სოფელი ქულბაქი მიმდებარედ არასასოფლო-სამეურნეო დანიშნულების 1 კვ.მ.
45. 89.09.25.177 ცაგერის მუნიციპალიტეტი, სოფელი ქულბაქი მიმდებარედ არასასოფლო-სამეურნეო დანიშნულების 1 კვ.მ.
46. 89.09.25.176 ცაგერის მუნიციპალიტეტი, სოფელი ქულბაქი მიმდებარედ არასასოფლო-სამეურნეო დანიშნულების 1 კვ.მ.
47. 89.09.25.163 ცაგერის მუნიციპალიტეტი, სოფელი ქულბაქი მიმდებარედ არასასოფლო-სამეურნეო დანიშნულების 1 კვ.მ.
48. 89.09.25.174 ცაგერის მუნიციპალიტეტი, სოფელი ქულბაქი მიმდებარედ არასასოფლო-სამეურნეო დანიშნულების 1 კვ.მ.
49. 89.09.25.178 ცაგერის მუნიციპალიტეტი, სოფელი ქულბაქი მიმდებარედ არასასოფლო-სამეურნეო დანიშნულების 1 კვ.მ.
50. 89.09.25.150 ცაგერის მუნიციპალიტეტი, სოფელი ქულბაქი მიმდებარედ არასასოფლო-სამეურნეო დანიშნულების 1 კვ.მ.
51. 89.09.25.151 ცაგერის მუნიციპალიტეტი, სოფელი ქულბაქი მიმდებარედ არასასოფლო-სამეურნეო დანიშნულების 1 კვ.მ.
52. 89.09.25.166 ცაგერის მუნიციპალიტეტი, სოფელი ქულბაქი მიმდებარედ არასასოფლო-სამეურნეო დანიშნულების 1 კვ.მ.
53. 89.09.25.156 ცაგერის მუნიციპალიტეტი, სოფელი ქულბაქი მიმდებარედ არასასოფლო-სამეურნეო დანიშნულების 1 კვ.მ.
54. 89.09.25.165 ცაგერის მუნიციპალიტეტი, სოფელი ქულბაქი მიმდებარედ არასასოფლო-სამეურნეო დანიშნულების 1 კვ.მ.
55. 89.09.25.160 ცაგერის მუნიციპალიტეტი, სოფელი ქულბაქი არასასოფლო-სამეურნეო დანიშნულების 1 კვ.მ.
56. 89.09.25.171 ცაგერის მუნიციპალიტეტი, სოფელი ქულბაქი მიმდებარედ არასასოფლო-სამეურნეო დანიშნულების 1 კვ.მ.
57. 89.10.25.077 ცაგერის მუნიციპალიტეტი, სოფელი ქულბაქი მიმდებარედ არასასოფლო-სამეურნეო დანიშნულების 1 კვ.მ.
58. 89.10.25.079 ცაგერის მუნიციპალიტეტი, სოფელი ქულბაქი მიმდებარედ არასასოფლო-სამეურნეო დანიშნულების 1 კვ.მ.
59. 89.10.25.078
ცაგერის მუნიციპალიტეტი, სოფელი ქულბაქი მიმდებარედ არასასოფლო-სამეურნეო დანიშნულების 1 კვ.მ.
60. 89.09.25.172 ცაგერის მუნიციპალიტეტი, სოფელი ქულბაქი მიმდებარედ არასასოფლო-სამეურნეო დანიშნულების 1 კვ.მ.
61. 89.09.25.159
ცაგერის მუნიციპალიტეტი, სოფელი ქულბაქი მიმდებარედ არასასოფლო-სამეურნეო დანიშნულების 1 კვ.მ.
62. 89.09.25.169 ცაგერის მუნიციპალიტეტი, სოფელი ქულბაქი მიმდებარედ არასასოფლო-სამეურნეო დანიშნულების 1 კვ.მ.
63. 89.09.25.164 ცაგერის მუნიციპალიტეტი, სოფელი ქულბაქი მიმდებარედ არასასოფლო-სამეურნეო დანიშნულების 1 კვ.მ.
64. 89.09.25.175 ცაგერის მუნიციპალიტეტი, სოფელი ქულბაქი მიმდებარედ არასასოფლო-სამეურნეო დანიშნულების 1 კვ.მ.
65. 89.09.25.167 ცაგერის მუნიციპალიტეტი, სოფელი ქულბაქი მიმდებარედ არასასოფლო-სამეურნეო დანიშნულების 1 კვ.მ.
66. 89.09.25.173 ცაგერის მუნიციპალიტეტი, სოფელი ქულბაქი მიმდებარედ არასასოფლო-სამეურნეო დანიშნულების 1 კვ.მ.
67. 89.09.25.179 ცაგერის მუნიციპალიტეტი, სოფელი ქულბაქი მიმდებარედ არასასოფლო-სამეურნეო დანიშნულების 1 კვ.მ.
68. 89.09.25.170 ცაგერის მუნიციპალიტეტი, სოფელი ქულბაქი მიმდებარედ არასასოფლო-სამეურნეო დანიშნულების 1 კვ.მ.
69. 89.09.25.168 ცაგერის მუნიციპალიტეტი, სოფელი ქულბაქი მიმდებარედ არასასოფლო-სამეურნეო დანიშნულების 1 კვ.მ.
70. 89.09.25.137 ცაგერის მუნიციპალიტეტი, სოფელი ქულბაქი მიმდებარედ არასასოფლო-სამეურნეო დანიშნულების 1 კვ.მ.
71. 89.09.25.141 ცაგერის მუნიციპალიტეტი, სოფელი ქულბაქი მიმდებარედ არასასოფლო-სამეურნეო დანიშნულების 1 კვ.მ.
72. 89.09.25.119
ცაგერის მუნიციპალიტეტი, სოფელი ქულბაქი მიმდებარედ არასასოფლო-სამეურნეო დანიშნულების 1 კვ.მ.
73. 89.09.25.140 ცაგერის მუნიციპალიტეტი, სოფელი ქულბაქი მიმდებარედ არასასოფლო-სამეურნეო დანიშნულების 1 კვ.მ.
74. 89.09.25.155 ცაგერის მუნიციპალიტეტი, სოფელი ქულბაქი მიმდებარედ არასასოფლო-სამეურნეო დანიშნულების 1 კვ.მ.
75. 89.09.25.145 ცაგერის მუნიციპალიტეტი, სოფელი ქულბაქი მიმდებარედ არასასოფლო-სამეურნეო დანიშნულების 1 კვ.მ.
76. 89.09.25.138 ცაგერის მუნიციპალიტეტი, სოფელი ქულბაქი მიმდებარედ არასასოფლო-სამეურნეო დანიშნულების 1 კვ.მ.
77. 89.09.25.124 ცაგერის მუნიციპალიტეტი, სოფელი ქულბაქი მიმდებარედ არასასოფლო-სამეურნეო დანიშნულების 1 კვ.მ.
78. 89.09.25.126 ცაგერის მუნიციპალიტეტი, სოფელი ქულბაქი მიმდებარედ არასასოფლო-სამეურნეო დანიშნულების 1 კვ.მ.
79. 89.09.25.129 ცაგერის მუნიციპალიტეტი, სოფელი ქულბაქი მიმდებარედ არასასოფლო-სამეურნეო დანიშნულების 1 კვ.მ.
80. 89.09.25.122 ცაგერის მუნიციპალიტეტი, სოფელი ქულბაქი მიმდებარედ არასასოფლო-სამეურნეო დანიშნულების 1 კვ.მ.
81. 89.09.25.111 ცაგერის მუნიციპალიტეტი, სოფელი ქულბაქი მიმდებარედ არასასოფლო-სამეურნეო დანიშნულების 1 კვ.მ.
82. 89.09.25.104 ცაგერის მუნიციპალიტეტი, სოფელი ქულბაქი მიმდებარედ არასასოფლო-სამეურნეო დანიშნულების 1 კვ.მ.
83. 89.09.25.108 ცაგერის მუნიციპალიტეტი, სოფელი ქულბაქი მიმდებარედ არასასოფლო-სამეურნეო დანიშნულების 1 კვ.მ.
84. 89.09.25.113 ცაგერის მუნიციპალიტეტი, სოფელი ქულბაქი მიმდებარედ არასასოფლო-სამეურნეო დანიშნულების 1 კვ.მ.
85. 89.09.25.201 ცაგერის მუნიციპალიტეტი, სოფელი ქულბაქი მიმდებარედ არასასოფლო-სამეურნეო დანიშნულების 1 კვ.მ.
86. 89.09.25.192 ცაგერის მუნიციპალიტეტი, სოფელი ქულბაქი მიმდებარედ არასასოფლო-სამეურნეო დანიშნულების 1 კვ.მ.
87. 89.09.25.190 ცაგერის მუნიციპალიტეტი, სოფელი ქულბაქი მიმდებარედ არასასოფლო-სამეურნეო დანიშნულების 1 კვ.მ.
88. 89.09.25.191 ცაგერის მუნიციპალიტეტი, სოფელი ქულბაქი მიმდებარედ არასასოფლო-სამეურნეო დანიშნულების 1 კვ.მ.
89. 89.09.25.196 ცაგერის მუნიციპალიტეტი, სოფელი ქულბაქი მიმდებარედ არასასოფლო-სამეურნეო დანიშნულების 1 კვ.მ.
90. 89.09.25.180 ცაგერის მუნიციპალიტეტი, სოფელი ქულბაქი მიმდებარედ არასასოფლო-სამეურნეო დანიშნულების 1 კვ.მ.
91. 89.09.25.185 ცაგერის მუნიციპალიტეტი, სოფელი ქულბაქი მიმდებარედ არასასოფლო-სამეურნეო დანიშნულების 1 კვ.მ.
92. 89.09.25.182 ცაგერის მუნიციპალიტეტი, სოფელი ქულბაქი მიმდებარედ არასასოფლო-სამეურნეო დანიშნულების 1 კვ.მ.
93. 89.09.25.194 ცაგერის მუნიციპალიტეტი, სოფელი ქულბაქი მიმდებარედ არასასოფლო-სამეურნეო დანიშნულების 1 კვ.მ.
94. 89.09.25.198 ცაგერის მუნიციპალიტეტი, სოფელი ქულბაქი მიმდებარედ არასასოფლო-სამეურნეო დანიშნულების 1 კვ.მ.
95. 89.09.25.195 ცაგერის მუნიციპალიტეტი, სოფელი ქულბაქი მიმდებარედ არასასოფლო-სამეურნეო დანიშნულების 1 კვ.მ.
96. 89.09.25.189 ცაგერის მუნიციპალიტეტი, სოფელი ქულბაქი მიმდებარედ არასასოფლო-სამეურნეო დანიშნულების 1 კვ.მ.
97. 89.09.25.181 ცაგერის მუნიციპალიტეტი, სოფელი ქულბაქი მიმდებარედ არასასოფლო-სამეურნეო დანიშნულების 1 კვ.მ.
98. 89.10.25.080 ცაგერის მუნიციპალიტეტი, სოფელი ქულბაქი მიმდებარედ არასასოფლო-სამეურნეო დანიშნულების 1 კვ.მ.
99. 89.10.25.082 ცაგერის მუნიციპალიტეტი, სოფელი ქულბაქი მიმდებარედ არასასოფლო-სამეურნეო დანიშნულების 1 კვ.მ.
100. 89.10.25.081 ცაგერის მუნიციპალიტეტი, სოფელი ქულბაქი მიმდებარედ არასასოფლო-სამეურნეო დანიშნულების 1 კვ.მ.
101. 89.09.25.186 ცაგერის მუნიციპალიტეტი, სოფელი ქულბაქი მიმდებარედ არასასოფლო-სამეურნეო დანიშნულების 1 კვ.მ.
102. 89.09.25.183 ცაგერის მუნიციპალიტეტი, სოფელი ქულბაქი მიმდებარედ არასასოფლო-სამეურნეო დანიშნულების 1 კვ.მ.
103. 89.09.25.199 ცაგერის მუნიციპალიტეტი, სოფელი ქულბაქი მიმდებარედ არასასოფლო-სამეურნეო დანიშნულების 1 კვ.მ.
104. 89.09.25.188 ცაგერის მუნიციპალიტეტი, სოფელი ქულბაქი მიმდებარედ არასასოფლო-სამეურნეო დანიშნულების 1 კვ.მ.
105. 89.09.25.193 ცაგერის მუნიციპალიტეტი, სოფელი ქულბაქი მიმდებარედ არასასოფლო-სამეურნეო დანიშნულების 1 კვ.მ.
106. 89.09.25.200 ცაგერის მუნიციპალიტეტი, სოფელი ქულბაქი მიმდებარედ არასასოფლო-სამეურნეო დანიშნულების 1 კვ.მ.
107. 89.09.25.184 ცაგერის მუნიციპალიტეტი, სოფელი ქულბაქი მიმდებარედ არასასოფლო-სამეურნეო დანიშნულების 1 კვ.მ.
108. 89.09.25.187 ცაგერის მუნიციპალიტეტი, სოფელი ქულბაქი მიმდებარედ არასასოფლო-სამეურნეო დანიშნულების 1 კვ.მ.
109. 89.09.25.197 ცაგერის მუნიციპალიტეტი, სოფელი ქულბაქი მიმდებარედ არასასოფლო-სამეურნეო დანიშნულების 1 კვ.მ.</t>
  </si>
  <si>
    <t>შპს ჯონოული 1 442570629</t>
  </si>
  <si>
    <t>მთავრობის 2018 წლის 7 მაისის №990 განკარგულება</t>
  </si>
  <si>
    <t>ქონების გამოყენება საქართველოს მთავრობას, შპს „ხვამლსა“ (უფლებამონაცვლე - შპს „ჯონოული 1“) და სს „ელექტროენერგეტიკული სისტემის კომერციულ ოპერატორს“ შორის 2015 წლის 1 აპრილს გაფორმებული ურთიერთგაგების მემორანდუმით (მასში შესული ცვლილებების გათვალისწინებით) განსაზღვრული ჰიდროელექტროსადგურის „ჯონოული 1“-ის მშენებლობისა და ექსპლუატაციაში მიღების მიზნით</t>
  </si>
  <si>
    <t>ქალაქი თბილისი, ბაგების სატყეო ტერიტორია, (ნაკვეთი 4/140), 600.00 კვ.მ არასასოფლო-სამეურნეო დანიშნულების მიწის ნაკვეთი (მიწის (უძრავი ქონების) საკადასტრო კოდი N01.14.09.004.140)</t>
  </si>
  <si>
    <t>ქეთევან კობახიძე</t>
  </si>
  <si>
    <t>ქალაქი თბილისი, ბაგების სატყეო ტერიტორია, (ნაკვეთი 4/143), 598.00 კვ.მ არასასოფლო-სამეურნეო დანიშნულების მიწის ნაკვეთი (მიწის (უძრავი ქონების) საკადასტრო კოდი N01.14.09.004.143)</t>
  </si>
  <si>
    <t>დავით ანთაძე</t>
  </si>
  <si>
    <t>ქალაქ თბილისში, ორხევის დასახლებაში მდებარე 4 800.00 კვ.მ. არასასოფლო-სამეურნეო დანიშნულების მიწის ნაკვეთს და მასზე მდებარე შენობა-ნაგებობა №1-ს და №2 - მიწისქვეშა ნაგებობას (მიწის (უძრავი ქონების) საკადასტრო კოდი: №01.19.16.002.152)</t>
  </si>
  <si>
    <t>შპს კომპავა ჯორჯია 404517910</t>
  </si>
  <si>
    <t>მთავრობის 2018 წლის 28 მაისის №1178 განკარგულება</t>
  </si>
  <si>
    <t>28.05.2020 წლამდე, კვების სხვადასხვა პროდუქტის მწარმოებელი საწარმოს შექმნა, წარმოების დაწყება და ამ მიზნით 1 733 100 ლარის ინვესტიციის განხორციელება, შემდეგი გრაფიკით:
ა) 28.05.2019 წლამდე: 25%;
ბ) 28.05.2020 წლამდე: დარჩენილი ნაწილი.</t>
  </si>
  <si>
    <t>ინვესტიციის პირველი ტრანში შესრულებულია ვადაგადაცილებით.
დანარჩენი ვალდებულებები დარღვეულია. კომპანიის მოთხოვნის საფუძველზე, მიმდინარებს საქმისწარმება ვალდებულების გადავადებისა და პირგასამტეხლოსგან გათავისუფლებასთან დაკავშირებით.</t>
  </si>
  <si>
    <t>დმანისის მუნიციპალიტეტში, სოფელ სარკინეთში მდებარე 20427.00 კვ.მ. არასასოფლო-სამეურნეო დანიშნულების მიწის ნაკვეთს (მიწის (უძრავი ქონების) საკადასტრო კოდი: N82.06.42.085) და დმანისის მუნიციპალიტეტში, სარკინეთის ტერიტორიულ ერთეულში მდებარე 78389.00 კვ.მ. სასოფლო-სამეურნეო (სახნავი) დანიშნულების მიწის ნაკვეთს (მიწის (უძრავი ქონების) საკადასტრო კოდი: N82.06.42.008)</t>
  </si>
  <si>
    <t>შპს საზოგადოებრივი კოლეჯი შვეიცარიული აგრარული სკოლა კავკასია 404550525</t>
  </si>
  <si>
    <t>მთავრობის 2018 წლის 8 ივნისის N1267 განკარგულება</t>
  </si>
  <si>
    <t>28.12.2020 წლამდე, 82.06.42.085 (საკადასტრო კოდით რეგისტრირებულ უძრავ ქონებაზე ან მის ნაწილზე, არანაკლებ 10 (ათი) მოსწავლეზე/სტუდენტზე გათვლილი საგანმანათლებლო დაწესებულების შექმნა (რაც მოიცავს (მაგრამ შესაძლოა, არ შემოიფარგლებოდეს) საცხოვრებელი კამპუსს, ეზოს კეთილმოწყობას (გამწვანება, არანაკლებ 10 ავტომობილზე გათვლილი ავტოსადგომის შექმნა და სხვა)) ექსპლუატაციაში მიღება და ფუნქციონირების დაწყება;
82.06.42.008 (საკადასტრო კოდით რეგისტრირებულ ქონებაზე ან მის ნაწილზე არანაკლებ 20 (ოცი) სულ მსხვილფეხა რქოსან პირუტყვზე გათვლილი ფერმის შექმნა და სასოფლო-სამეურნეო ტექნიკის ფარეხის მოწყობა;
ამ ვალდებულებების შესრულების მიზნით 350 000 ლარის ინვესტიციის განხორციელება.</t>
  </si>
  <si>
    <t>ქ.თბილისში, ვარკეთილის დასახლებაში, ზემო პლატოზე, №152-ე სკოლის მიმდებარედ არსებულ 1468.00 კვ.მ. არასასოფლო-სამეურნეო დანიშნულების მიწის ნაკვეთს და მასზე განთავსებულ შენობა-ნაგებობებს: №1, №2 (მიწის (უძრავი ქონების) საკადასტრო კოდი: 01.19.20.005.034)</t>
  </si>
  <si>
    <t>შპს გიორგი 2017 406223769</t>
  </si>
  <si>
    <t>მთავრობის 2018 წლის 10 აპრილის N751 განკარგულება</t>
  </si>
  <si>
    <t>ქონების ან მისი ნაწილის განვითარება/განაშენიანება (რაც მოიცავს (მაგრამ შესაძლებელია, არ შემოიფარგლებოდეს) სამედიცინო დაწესებულების შექმნასა და ფუნქციონირების დაწყებას) 29.06.2022 წლამდე</t>
  </si>
  <si>
    <t>1 ქალაქი ფოთი, ნაბადის ტერიტორია 04.01.03.625 არასასოფლო-სამეურნეო 225
2 ქალაქი ფოთი, ქუჩა ლარნაკა 04.01.03.857 არასასოფლო-სამეურნეო 9
3 ქალაქი ფოთი, ნაბადის ტერიტორია 04.01.02.757 არასასოფლო-სამეურნეო 225
4 ქალაქი ფოთი, რიონის მარცხენა სანაპირო 04.01.16.359 არასასოფლო-სამეურნეო 144
5 ქალაქი ფოთი, რიონის მარცხენა სანაპირო 04.01.16.360 არასასოფლო-სამეურნეო 144
6 ქალაქი ფოთი, ნაბადის ტერიტორია 04.01.02.768 არასასოფლო-სამეურნეო 121
7 ქალაქი ფოთი, ნაბადის ტერიტორია 04.01.02.770 არასასოფლო-სამეურნეო 37
8 ქალაქი ფოთი, ნაბადის ტერიტორია 04.01.02.769 არასასოფლო-სამეურნეო 49
9 ქალაქი ფოთი, ნაბადის ტერიტორია 04.01.20.031 არასასოფლო-სამეურნეო 64
10 ქალაქი ფოთი, ნაბადის ტერიტორია 04.01.02.753 არასასოფლო-სამეურნეო 64
11 ქალაქი ფოთი, ნაბადის ტერიტორია 04.01.02.763 არასასოფლო-სამეურნეო 64
12 ქალაქი ფოთი, ნაბადის ტერიტორია 04.01.02.756 არასასოფლო-სამეურნეო 36
13 ქალაქი ფოთი, ნაბადის ტერიტორია 04.01.02.761 არასასოფლო-სამეურნეო 121
14 ქალაქი ფოთი, ნაბადის ტერიტორია 04.01.02.759 არასასოფლო-სამეურნეო 121
15 ქალაქი ფოთი, ნაბადის ტერიტორია 04.01.02.758 არასასოფლო-სამეურნეო 49
16 ქალაქი ფოთი, ნაბადის ტერიტორია 04.01.02.772 არასასოფლო-სამეურნეო 169
17 ქალაქი ფოთი, ქუჩა ჭავჭავაძე 04.01.01.573 არასასოფლო-სამეურნეო 121
18 ქალაქი ფოთი, ქუჩა ლარნაკა 04.01.03.858 არასასოფლო-სამეურნეო 9</t>
  </si>
  <si>
    <t>სს ენერგო - პრო ჯორჯია 205169066</t>
  </si>
  <si>
    <t>მთავრობის 2018 წლის 1 ივნისის N1227 განკარგულება</t>
  </si>
  <si>
    <t>ქ. თბილისში, უჩანეიშვილის ქ. №28ა-ს მიმდებარედ არსებულ 536 კვ.მ არასასოფლო-სამეურნეო დანიშნულების მიწის ნაკვეთს და მასზე განთავსებულ შენობა-ნაგებობებს №1 (აუზი) და №2 (აუზი) (მიწის (უძრავი ქონების) საკადასტრო კოდი: №01.14.08.011.156)</t>
  </si>
  <si>
    <t>მთავრობის 2018 წლის 10 ივლისის №1367 განკარგულება</t>
  </si>
  <si>
    <t>24.07.2019 წლამდე უზრუნველყოს „ქონებაზე“ ან მის ნაწილზე სასმელი წყლის სატუმბი სადგურის აშენება და ფუნქციონირების დაწყება.</t>
  </si>
  <si>
    <t>გურჯაანის მუნიციპალიტეტში სოფელ ზიარში მდებარე სასოფლო-სამეურნეო დანიშნილების (საკარმიდამო) მიწის ნაკვეთი-ფართობით 908 კვ.მ. (ს/კ 51.18.51.045)</t>
  </si>
  <si>
    <t>ილია ქიტოშვილი</t>
  </si>
  <si>
    <t>მთავრობის 2018 წლის 18 მაისის №1103 განკარგულება</t>
  </si>
  <si>
    <t>გურჯაანის მუნიციპალიტეტში სოფელ ზიარში მდებარე სასოფლო-სამეურნეო დანიშნილების (საკარმიდამო) მიწის ნაკვეთი-ფართობით 525 კვ.მ. შენობა-ნაგებობა N1 (ს/კ 51.18.51.034)</t>
  </si>
  <si>
    <t>ელგუჯა ბააცაშვილი</t>
  </si>
  <si>
    <t>გურჯაანის მუნიციპალიტეტში სოფელ ზიარში მდებარე სასოფლო-სამეურნეო დანიშნილების (საკარმიდამო) მიწის ნაკვეთი-ფართობით 1735 კვ.მ. შენობა-ნაგებობა N1 (ს/კ 51.18.51.031)</t>
  </si>
  <si>
    <t>ოთარი ნადაშვილი</t>
  </si>
  <si>
    <t>გურჯაანის მუნიციპალიტეტში სოფელ ზიარში მდებარე სასოფლო-სამეურნეო დანიშნილების (საკარმიდამო) მიწის ნაკვეთი-ფართობით 1495 კვ.მ. შენობა-ნაგებობა N1 (ს/კ 51.18.51.042)</t>
  </si>
  <si>
    <t>თამარი ყანდიაშვილი</t>
  </si>
  <si>
    <t>გურჯაანის მუნიციპალიტეტში სოფელ ზიარში მდებარე სასოფლო-სამეურნეო დანიშნილების (საკარმიდამო) მიწის ნაკვეთი-ფართობით 2493 კვ.მ. შენობა-ნაგებობა N1 (ს/კ 51.18.51.032)</t>
  </si>
  <si>
    <t>ზაქარია ჭიჭიკაშვილი</t>
  </si>
  <si>
    <t>გურჯაანის მუნიციპალიტეტში სოფელ ზიარში მდებარე სასოფლო-სამეურნეო დანიშნილების (საკარმიდამო) მიწის ნაკვეთი-ფართობით 1475 კვ.მ. შენობა-ნაგებობა N1 (ს/კ 51.18.51.043)</t>
  </si>
  <si>
    <t>ზიგური ჭიჭიკაშვილი</t>
  </si>
  <si>
    <t>გურჯაანის მუნიციპალიტეტში სოფელ ზიარში მდებარე სასოფლო-სამეურნეო დანიშნილების (საკარმიდამო) მიწის ნაკვეთი-ფართობით 969 კვ.მ. შენობა-ნაგებობა N1 (ს/კ 51.18.51.035)</t>
  </si>
  <si>
    <t>მაია დობორჯგინიძე</t>
  </si>
  <si>
    <t>გურჯაანის მუნიციპალიტეტში სოფელ ზიარში მდებარე სასოფლო-სამეურნეო დანიშნილების (საკარმიდამო) მიწის ნაკვეთი-ფართობით 840 კვ.მ. შენობა-ნაგებობა N1 (ს/კ 51.18.51.146)</t>
  </si>
  <si>
    <t>იზოლდი ჭანტურიძე</t>
  </si>
  <si>
    <t>გურჯაანის მუნიციპალიტეტში სოფელ ზიარში მდებარე სასოფლო-სამეურნეო დანიშნილების (საკარმიდამო) მიწის ნაკვეთი-ფართობით 723 კვ.მ. შენობა-ნაგებობა N1 (ს/კ 51.18.51.147)</t>
  </si>
  <si>
    <t>იოსები ბააცაშვილი</t>
  </si>
  <si>
    <t>გურჯაანის მუნიციპალიტეტში სოფელ ზიარში მდებარე სასოფლო-სამეურნეო დანიშნილების (საკარმიდამო) მიწის ნაკვეთი-ფართობით 3267 კვ.მ. შენობა-ნაგებობა N1 (ს/კ 51.18.51.145)</t>
  </si>
  <si>
    <t>ზურაბა ნადაშვილი</t>
  </si>
  <si>
    <t>გურჯაანის მუნიციპალიტეტში სოფელ ზიარში მდებარე სასოფლო-სამეურნეო დანიშნილების (საკარმიდამო) მიწის ნაკვეთი-ფართობით 459 კვ.მ. შენობა-ნაგებობა N1 (ს/კ 51.18.51.148)</t>
  </si>
  <si>
    <t>ციალა ლომსაძე</t>
  </si>
  <si>
    <t>გურჯაანის მუნიციპალიტეტში სოფელ ზიარში მდებარე სასოფლო-სამეურნეო დანიშნილების (საკარმიდამო) მიწის ნაკვეთი-ფართობით 1322 კვ.მ. შენობა-ნაგებობა N1 (ს/კ 51.18.51.038)</t>
  </si>
  <si>
    <t>ზაზა ქიტოშვილი</t>
  </si>
  <si>
    <t>გურჯაანის მუნიციპალიტეტში სოფელ ზიარში მდებარე სასოფლო-სამეურნეო დანიშნილების (საკარმიდამო) მიწის ნაკვეთი-ფართობით 701 კვ.მ. შენობა-ნაგებობა N1 (ს/კ 51.18.51.047)</t>
  </si>
  <si>
    <t>ნაირა მუსალბიშვილი</t>
  </si>
  <si>
    <t>გურჯაანის მუნიციპალიტეტში სოფელ ზიარში მდებარე სასოფლო-სამეურნეო დანიშნილების (საკარმიდამო) მიწის ნაკვეთი-ფართობით 950 კვ.მ. შენობა-ნაგებობა N1 (ს/კ 51.18.51.153)</t>
  </si>
  <si>
    <t>ალექსანდრე ყანდიაშვილი</t>
  </si>
  <si>
    <t>გურჯაანის მუნიციპალიტეტში სოფელ ზიარში მდებარე სასოფლო-სამეურნეო დანიშნილების (საკარმიდამო) მიწის ნაკვეთი-ფართობით 749 კვ.მ. შენობა-ნაგებობა N1 (ს/კ 51.18.51.036)</t>
  </si>
  <si>
    <t>გოჩა ახვლედიანი</t>
  </si>
  <si>
    <t>გურჯაანის მუნიციპალიტეტში სოფელ ზიარში მდებარე სასოფლო-სამეურნეო დანიშნილების (საკარმიდამო) მიწის ნაკვეთი-ფართობით 655 კვ.მ. შენობა-ნაგებობა N1 (ს/კ 51.18.51.037)</t>
  </si>
  <si>
    <t>შურა გილიგაშვილი</t>
  </si>
  <si>
    <t>გურჯაანის მუნიციპალიტეტში სოფელ ზიარში მდებარე სასოფლო-სამეურნეო დანიშნილების (საკარმიდამო) მიწის ნაკვეთი-ფართობით 1841 კვ.მ. შენობა-ნაგებობა N1 (ს/კ 51.18.51.044)</t>
  </si>
  <si>
    <t>თეა ნადაშვილი</t>
  </si>
  <si>
    <t>ქალაქ თბილისში, გრიშაშვილის ქუჩა №51-ში (ნაკ. №11/14) მდებარე 4683.00 კვ.მ. არასასოფლო-სამეურნეო დანიშნულების მიწის ნაკვეთსა და მასზე არსებულ შენობა-ნაგებობებს: №1, №2, №3, №4, №5 - საერთო ფართით - 2619.6 კვ.მ., №6 საერთო ფართით - 6.4 კვ.მ, №7 - საერთო ფართით - 14.03 კვ.მ. (მიწის (უძრავი ქონების) საკადასტრო კოდი: №01.18.04.011.014)</t>
  </si>
  <si>
    <t>შპს ზოგადსაგანმანათლებლო სკოლა ინტელექტ-პლიუსი 406243514</t>
  </si>
  <si>
    <t>მთავრობის 2018 წლის 13 ივნისის №1301 განკარგულება</t>
  </si>
  <si>
    <t>, არაუგვიანეს 01.02.2019 წლისა ხელშეკრულებით გადაცემულ უძრავ ქონებაზე არანაკლებ 375 (სამას სამოცდათხუთმეტი) სკოლის მოსწავლისათვის განკუთვნილი საგანმანათლებლო დაწესებულების შექმნა და ფუნქციონირების დაწყება; და ამ მიზნით არანაკლებ 300 000 ლარის ინვესტიციის განხორციელება</t>
  </si>
  <si>
    <t>კოპანიას შეუსრულებელი აქვს არაუგვიანეს 03.08.2020 წლისა საპრივატიზებო თანხის გადახდის ვალდებულება (გადახდილია მხოლოდ 800 000 ლარი)</t>
  </si>
  <si>
    <t>დანართი №1-ით გათვალისწინებულ უძრავ ქონება (გაზსადენი მილები)</t>
  </si>
  <si>
    <t>მთავრობის 2018 წლის 16 ივლისის №1413 განკარგულება</t>
  </si>
  <si>
    <t>მესტიის მუნიციპალიტეტში, სოფელ ხაიშში, „ქვედა წვირმიდში“ მდებარე 853.00 კვ.მ არასასოფლო-სამეურნეო დანიშნულების მიწის ნაკვეთს და მასზე განთავსებულ შენობა-ნაგებობებს: №1 (მშენებარე) და №2 (მშენებარე) (მიწის (უძრავი ქონების) საკადასტრო კოდი: №42.16.42.704)</t>
  </si>
  <si>
    <t>შპს კასლეთი 2 406107118</t>
  </si>
  <si>
    <t>მთავრობის 2018 წლის 17 აგვისტოს №1651 განკარგულება</t>
  </si>
  <si>
    <t>31.12.2022 წლამდე საქართველოს მთავრობას, შპს "ჰიდროლეას", შპს "კასლეთი 2-სა" და სს "ელექტროენერგეტიკული სისტემის კომერციულ ოპერატოს" შორის 2014 წლის 17 თებერვალს გაფორმებული ხელშეკრულებით (შეტანილი ცვლილებების გათვალისწინებით) გათვალისწინებული "კასლეთი 2 ჰესის" ექსპლუატაციაში მიღება.</t>
  </si>
  <si>
    <t>მარნეულის მუნიციპალიტეტში, სოფელ არაფლოში მდებარე 25000 კვ.მ სასოფლო-სამეურნეო (სახნავი) დანიშნულების მიწის ნაკვეთს (მიწის (უძრავი ქონების) საკადასტრო კოდი: №83.09.14.660)</t>
  </si>
  <si>
    <t>შპს კავკას აგრო 405134466</t>
  </si>
  <si>
    <t>მთავრობის 2018 წლის 08 ივნისის №1266 განკარგულება</t>
  </si>
  <si>
    <t>04.09.2020 წლამდე, ქონების არანაკლებ 2 ჰა ფართობზე სასათბურე მეურნეობის შექმნა და ფუნქციონირების დაწყება.</t>
  </si>
  <si>
    <t>1. 83.02.17.796 ქალაქი მარნეული არასასოფლო-სამეურნეო დანიშნულების 20 კვ.მ. მიწის ნაკვეთი
2. 38.10.31.318 ჭიათურის მუნიციპალიტეტი, საჩხერის გზატკეცილი N10-ის მიმდებარედ არასასოფლო-სამეურნეო დანიშნულების 20 კვ.მ. მიწის ნაკვეთი 3. 55.11.65.071 საგარეჯოს მუნიციპალიტეტი, სოფელი გიორგიწმინდა არასასოფლო-სამეურნეო დანიშნულების 9 კვ.მ. მიწის ნაკვეთი
4. 01.19.17.001.071 ქალაქი თბილისი, ორხევი, სამრეწველო ზონა არასასოფლო-სამეურნეო დანიშნულების 9 კვ.მ. მიწის ნაკვეთი
5. 81.08.22.752 ქალაქი თბილისი, დიდი ლილო, ვარკეთილის მეურნეობა არასასოფლო-სამეურნეო დანიშნულების 15 კვ.მ. მიწის ნაკვეთი
6. 72.16.18.995 ქალაქი თბილისი, სოფელი ქვემო ლისი არასასოფლო-სამეურნეო დანიშნულების 20 კვ.მ. მიწის ნაკვეთი</t>
  </si>
  <si>
    <t>მთავრობის 2018 წლის 11 სექტემბრის №1804 განკარგულება</t>
  </si>
  <si>
    <t>31.10.2019 წლამდე სატრანსპორტმატოტო პუნქტის განთავსება</t>
  </si>
  <si>
    <t>ქალაქ თბილისში, ენუქიძის ქუჩის №12-ის მიმდებარედ არსებულ 5 435.00 კვ.მ არასასოფლო-სამეურნეო დანიშნულების მიწის ნაკვეთს და მასზე მდებარე შენობა - ნაგებობებს: №1- საერთო ფართით - 261.7 კვ.მ; №2 -საერთო ფართით 115 კვ.მ; №3 – (ნანგრევი) (მიწის (უძრავი ქონების) საკადასტრო კოდი: №01.19.22.006.057)</t>
  </si>
  <si>
    <t>შპს ევროდრიპი 400239675</t>
  </si>
  <si>
    <t>მთავრობის 2018 წლის 30 ოქტომბრის №2023 განკარგულება</t>
  </si>
  <si>
    <t>30.10.2020 წლამდე „ქონებაზე“ პლასტმასის ნაწარმის მწარმოებელი საწარმოს შექმნა და წარმოების დაწყება და 2 068 914 ლარის ინვესტიციის განხორციელება.</t>
  </si>
  <si>
    <t>მუნიციპალიტეტი ჩოხატაური, სოფელი ხიდისთავი 67.00 არასასოფლო-სამეურნეო 28.24.25.040
მუნიციპალიტეტი ჩოხატაური, სოფელი ხიდისთავი, მიმდებარედ 94.00 არასასოფლო-სამეურნეო 28.24.25.042
მუნიციპალიტეტი ჩოხატაური, ხიდისთავი, მიმდებარედ 94.00 არასასოფლო-სამეურნეო 28.24.25.038
მუნიციპალიტეტი ჩოხატაური, სოფელი ხიდისთავი, მიმდებარედ 67.00 არასასოფლო-სამეურნეო 28.09.24.339
მუნიციპალიტეტი ჩოხატაური, ხიდისთავი, მიმდებარედ 94.00 არასასოფლო-სამეურნეო 28.09.24.343
მუნიციპალიტეტი ჩოხატაური, სოფელი ხიდისთავი, მიმდებარედ 94.00 არასასოფლო-სამეურნეო 28.09.24.335
მუნიციპალიტეტი ჩოხატაური, სოფელი ხიდისთავის, მიმდებარედ 94.00 არასასოფლო-სამეურნეო 28.24.25.047
მუნიციპალიტეტი ჩოხატაური, ხიდისთავი, მიმდებარედ 94.00 არასასოფლო-სამეურნეო 28.24.25.045
მუნიციპალიტეტი ჩოხატაური, სოფელი ხიდისთავის, მიმდებარედ 67.00 არასასოფლო-სამეურნეო 28.24.25.041
მუნიციპალიტეტი ჩოხატაური, ხიდისთავი, მიმდებარედ 94.00 არასასოფლო-სამეურნეო 28.24.25.049
მუნიციპალიტეტი ჩოხატაური, სოფელი ხიდისთავის, მიმდებარედ 94.00 არასასოფლო-სამეურნეო 28.24.25.046
მუნიციპალიტეტი ჩოხატაური, ხიდისთავი, მიმდებარედ 94.00 არასასოფლო-სამეურნეო 28.24.25.055
ჩოხატაურის მუნიციპალიტეტი სოფელი ხიდისთავი 84 არასასოფლო-სამეურნეო 28.09.24.347
ჩოხატაურის მუნიციპალიტეტი სოფელი მეწიეთი 81 არასასოფლო-სამეურნეო 28.24.25.051
ჩოხატაურის მუნიციპალიტეტი სოფელი მეწიეთი 41 არასასოფლო-სამეურნეო 28.24.25.054
ჩოხატაურის მუნიციპალიტეტი სოფელი მეწიეთი 89 არასასოფლო-სამეურნეო 28.24.25.052
ჩოხატაურის მუნიციპალიტეტი სოფელი მეწიეთი 84 არასასოფლო-სამეურნეო 28.09.26.226
ჩოხატაურის მუნიციპალიტეტი სოფელი ხიდისთავი 67 არასასოფლო-სამეურნეო 28.09.24.348
ჩოხატაურის მუნიციპალიტეტი სოფელი ხიდისთავი 67 არასასოფლო-სამეურნეო 28.09.24.346</t>
  </si>
  <si>
    <t>შპს ენერჯი დეველოფმენტ ჯორჯია 404485188</t>
  </si>
  <si>
    <t>მთავრობის 2018 წლის 26 ოქტომბრის №1988 განკარგულება</t>
  </si>
  <si>
    <t>29.12.2020 წლამდე საქართველოს მთავრობას, შპს „ენერჯი დეველოფმენტ ჯორჯიას“ სს „ელექტროენერგეტიკული სისტემის კომერციულ ოპერატორს“, სს „საქართველოს სახელმწიფო ელექტროსისტემას“, სს „გაერთიანებულ ენერგეტიკულ სისტემა საქრუსენერგოსა“ და შპს „ენერგოტრანსს“ შორის 2016 წლის 29 დეკემბერს გაფორმებული ურთიერთგაგების მემორანდუმით (შემდეგში - „მემორანდუმი“) განსაზღვრული „საშუალა ჰესი 1“ და „საშუალა ჰესი 2“ ჰიდროელექტროსადგურების აშენება და ამავე მემორანდუმით განსაზღვრულ ვადაში ექსპლუატაციაში მიღება.</t>
  </si>
  <si>
    <t>ბოლნისის მუნიციპალიტეტში, სოფელ თამარისში მდებარე 980.00 კვ.მ არასასოფლო-სამეურნეო დანიშნულების მიწის ნაკვეთს (მიწის (უძრავი ქონების) საკადასტრო კოდი:№80.01.61.520)</t>
  </si>
  <si>
    <t>შპს ნიუ ტექნოლოჯი 2014 405026859</t>
  </si>
  <si>
    <t>მთავრობის 2018 წლის 30 ოქტომბრის №2024 განკარგულება</t>
  </si>
  <si>
    <t>საქართველოს მთავრობას, შპს „ნიუ ტექნოლოჯი 2014-სა“ და სს „ელექტროენერგეტიკული სისტემის კომერციულ ოპერატორის“ შორის 2018 წლის 06 ივნისს გაფორმებული ურთიერთგაგების მემორანდუმით განსაზღვრული „ხრამი ჰესის“ ჰიდროელექტროსადგურის აშენება და ამავე მემორანდუმით განსაზღვრულ ვადაში ექსპლუატაციაში მიღება</t>
  </si>
  <si>
    <t>გარდაბნის მუნიციპალიტეტში, სოფელი კრწანისის ტერიტორიაზე მდებარე 1092257.00 კვ.მ. სასოფლო-სამეურნეო დანიშნულების მიწის ნაკვეთს (მიწის (უძრავი ქონების) საკადასტრო კოდი N83.20.02.733)</t>
  </si>
  <si>
    <t>გიორგი ონიანი</t>
  </si>
  <si>
    <t>მთავრობის 2018 წლის 20 ნოემბრის N2231 განკარგულება</t>
  </si>
  <si>
    <t>ქალაქ რუსთავში, რუსთავი-გარდაბნის გზატკეცილისა და მარის არხის მიმდებარე ტერიტორიაზე განთავსებულ 15 512.00 კვ.მ არასასოფლო-სამეურნეო დანიშნულების მიწის ნაკვეთს და მასზე მდებარე შენობა - ნაგებობებს: №1- №5 (მიწის (უძრავი ქონების) საკადასტრო კოდი: №02.06.01.074)</t>
  </si>
  <si>
    <t>შპს გლობალ ენტერპრაიზის 405243785</t>
  </si>
  <si>
    <t>მთავრობის 2018 წლის 30 ოქტომბრის N2022 განკარგულება</t>
  </si>
  <si>
    <t>არაუგვიანეს 30.10.2020 წლისა გადაცემულ ქონებზე მარილის მწარმოებელი საწარმოს შექმნა და წარმოების დაწყება და ამ მიზნით არანაკლებ 666 348 ლარის ინვესტიციის განხორციელება</t>
  </si>
  <si>
    <t>05.26.30.010 ქალაქი ბათუმი, ქუჩა ლერმონტოვი N 111 1156 კვ.მ. მიწის ნაკვეთი და მასზე განთავსებული შენობა-ნაგებობა (მშენებარე ობიექტი 9266.29 კვ.მ) არასასოფლო-სამეურნეო
05.26.30.010.01.500 ქალაქი ბათუმი, ქუჩა ლერმონტოვი N 111 104.51 კომერციული ფართი (მშენებარე) სართული 1, სექცია 2
05.26.30.010.01.501 ქალაქი ბათუმი, ქუჩა ლერმონტოვი N 111 104.51 კომერციული ფართი (მშენებარე), სექცია 5
05.26.30.010.01.502 ქალაქი ბათუმი, ქუჩა ლერმონტოვი N 111 98.58 კომერციული ფართი (მშენებარე) სართული 1, სექცია 4
05.26.30.010.01.503 ქალაქი ბათუმი, ქუჩა ლერმონტოვი N 111 163.60 კომერციული ფართი (მშენებარე) სართული 1, სექცია 1
05.26.30.010.01.504 ქალაქი ბათუმი, ქუჩა ლერმონტოვი N 111 163.59 კომერციული ფართი (მშენებარე), სექცია 6
05.26.30.010.01.505 ქალაქი ბათუმი, ქუჩა ლერმონტოვი N 111 98.58 კომერციული ფართი (მშენებარე), სექცია 3</t>
  </si>
  <si>
    <t>შპს გ2 ბილდინგი 445493001</t>
  </si>
  <si>
    <t>მთავრობის 2018 წლის 20 ნოემბრის №2230 განკარგულება</t>
  </si>
  <si>
    <t>27.11.2021 წლამდე, მრავალფუნქციური კომპლექსის (რაც მოიცავს (მაგრამ შესაძლოა, არ შემოიფარგლებოდეს) საცხოვრებელ და კომერციულ ფართს) შექმნის მიზნით, სამშენებლო/სარეკონსტრუქციო სამუშაოების განხორციელება და კომპლექსის ექსპლუატაციაში მიღება და ამ მიზნით 2 000 000 ლარის ინვესტიციის განხორციელება.</t>
  </si>
  <si>
    <t>ქ. თბილისში, ნ. ჟვანიას ქუჩა (ყოფ. კეკელიძე) N72-ში, მე-12 სართულზე განთავსებულ ბინას N23, ფართით - 262.39 კვ.მ. (მშენებარე) და მასზე წილობრივად დამაგრებულ მიწის ნაკვეთს (მიწის (უძრავი ქონების) საკადასტრო კოდი: N01.15.02.056.001.01.503)</t>
  </si>
  <si>
    <t>როლანდ ბლადაძე</t>
  </si>
  <si>
    <t>მთავრობის 2018 წლის 26 ნოემბრის N2241 განკარგულება</t>
  </si>
  <si>
    <t>66.57.02.416 გორის მუნიციპალიტეტი, სოფელი ხიდისთავი არასასოფლო-სამეურნეო დანიშნულების 9 კვ.მ. მიწის ნაკვეთი
72.03.23.438 მცხეთის მუნიციპალიტეტი, სოფელი ნატახტარი არასასოფლო-სამეურნეო დანიშნულების 9 კვ.მ. მიწის ნაკვეთი 72.02.42.361 მცხეთის მუნიციპალიტეტი, სოფელი სელექცია არასასოფლო-სამეურნეო დანიშნულების 9 კვ.მ. მიწის ნაკვეთი
66.45.02.051 გორის მუნიციპალიტეტი, სოფელი ოთარშენი არასასოფლო-სამეურნეო დანიშნულების 20 კვ.მ. მიწის ნაკვეთი
68.11.49.327 ქარელის მუნიციპალიტეტი, სოფელი ბრეთი არასასოფლო-სამეურნეო დანიშნულების 9 კვ.მ. მიწის ნაკვეთი
67.01.36.152 ქალაქი კასპი, აღმაშენებლის ქუჩის მიმდებარედ არასასოფლო-სამეურნეო დანიშნულების 9 კვ.მ. მიწის ნაკვეთი
26.28.11.430 ოზურგეთის მუნიციპალიტეტი, დაბა ურეკი არასასოფლო-სამეურნეო დანიშნულების 12 კვ.მ. მიწის ნაკვეთი
69.04.61.469 ხაშურის მუნიციპალიტეტი, დაბა სურამი არასასოფლო-სამეურნეო დანიშნულების 9 კვ.მ. მიწის ნაკვეთი</t>
  </si>
  <si>
    <t>მთავრობის 2018 წლის 31 ოქტომბრის №2034 განკარგულება</t>
  </si>
  <si>
    <t>07.12.2019 წლამდე სატრანსფორმატორო პუნქტის განთავსება</t>
  </si>
  <si>
    <t>38.01.35.214 ჭიათურის მუნიციპალიტეტი, სოფელი ხრეითი არასასოფლო-სამეურნეო დანიშნულების 9 კვ.მ.
38.02.44.335 ჭიათურის მუნიციპალიტეტი, სოფელი ბიღა არასასოფლო-სამეურნეო დანიშნულების 9 კვ.მ.
38.03.35.313 ჭიათურის მუნიციპალიტეტი, სოფელი ნავარძეთი არასასოფლო-სამეურნეო დანიშნულების 9 კვ.მ.
38.11.31.283 ჭიათურის მუნიციპალიტეტი, სოფელი შუქრუთი (ჩაჩანიძეების უბანი) არასასოფლო-სამეურნეო დანიშნულების 9 კვ.მ.
56.14.43.298 ქალაქ სიღნაღი „ქედელი“ არასასოფლო-სამეურნეო დანიშნულების 12 კვ.მ.
72.06.01.709 მცხეთის მუნიციპალიტეტი, სოფელი საგურამო არასასოფლო-სამეურნეო დანიშნულების 9 კვ.მ.
72.12.04.554 მცხეთის მუნიციპალიტეტი, სოფელი მუხათგვერდი არასასოფლო-სამეურნეო დანიშნულების 12 კვ.მ.
72.03.35.726 მცხეთის მუნიციპალიტეტი, სოფელი ახალუბანი
არასასოფლო-სამეურნეო დანიშნულების 20 კვ.მ.
72.03.31.463 მცხეთის მუნიციპალიტეტი, სოფელი მისაქციელი არასასოფლო-სამეურნეო დანიშნულების 9 კვ.მ.
55.15.59.182 საგარეჯოს მუნიციპალიტეტი, სოფელი ხაშმი არასასოფლო-სამეურნეო დანიშნულების 9 კვ.მ.</t>
  </si>
  <si>
    <t>მთავრობის 2018 წლის 11 სექტემბრის №1805 განკარგულება</t>
  </si>
  <si>
    <t>თერჯოლის მუნიციპალიტეტში, სოფელ კვახჭირში მდებარე 33000.00 კვ.მ არასასოფლო-სამეურნეო დანიშნულების მიწის ნაკვეთს (მიწის (უძრავი ქონების) საკადასტრო კოდი: №33.01.36.468)</t>
  </si>
  <si>
    <t>შპს ექსიმგრუპ 405239674</t>
  </si>
  <si>
    <t>მთავრობის 2018 წლის 26 ნოემბრის №2256 განკარგულება</t>
  </si>
  <si>
    <t>26.11.2020 წლამდე ქონებაზე შავი ლითონის მწარმოებელი საწარმოს შექმნა და წარმოების დაწყება და 924 000 ლარის ინვესტიციის განხორციელება.</t>
  </si>
  <si>
    <t>ქ. თბილისი, ჯანო ბაგრატიონის ქუჩა N2-ში მდებარე უძრავი ქონება: N01.10.14.029.022.01.557; N01.10.14.029.022.01.560; N01.10.14.029.022.01.561; N01.10.14.029.022.01.562; N01.10.14.029.022.01.563; N01.10.14.029.022.01.564; N01.10.14.029.022.01.556.</t>
  </si>
  <si>
    <t>ბმა "ერთობა"</t>
  </si>
  <si>
    <t>მთავრობის 2018 წლის 13 დეკემბრის №2399 განკარგულება</t>
  </si>
  <si>
    <t>ქ. თბილისში, გიგო ზაზიაშვილის ქუჩა N13ბ-ში მდებარე უძრავი ქონება: N01.16.03.003.008.01.510; N01.16.03.003.008.01.511; N01.16.03.003.008.01.512.</t>
  </si>
  <si>
    <t>ბმა "იმედი"</t>
  </si>
  <si>
    <t>მთავრობის 2018 წლის 13 დეკემბრის N2399 განკარგულება</t>
  </si>
  <si>
    <t>ქ. თბილისში, დავით გურამიშვილის ჩიხი N9-ში მდებარე უძრავი ქონება: N01.12.01.004.025.01.511; N01.12.01.004.025.01.512; N01.12.01.004.025.01.513.</t>
  </si>
  <si>
    <t>ბმა "ბიჭვინთა"</t>
  </si>
  <si>
    <t>ქ. ბათუმში, ლეონიძის ქუჩა N15-ში მდებარე უძრავი ქონება: N05.25.12.006.01.505; N05.25.12.006.01.506; N05.25.12.006.01.507; N05.25.12.006.01.508; N05.25.12.006.01.509.</t>
  </si>
  <si>
    <t>ბმა "ოცნება 2012"</t>
  </si>
  <si>
    <t>ქ. თბილისში, აკაკი ვასაძის N30-ში მდებარე უძრავი ქონება: N01.11.12.018.034.01.531; N01.11.12.018.034.01.532; N01.11.12.018.034.02.500; N01.11.12.018.034.02.501; N01.11.12.018.034.02.502; N01.11.12.018.034.03.500; N01.11.12.018.034.03.501; N01.11.12.018.034.03.502.</t>
  </si>
  <si>
    <t>ბმა "იმედით"</t>
  </si>
  <si>
    <r>
      <rPr>
        <rFont val="Arial"/>
        <color theme="1"/>
        <sz val="10.0"/>
      </rPr>
      <t xml:space="preserve">ჩხოროწყუს მუნიციპალიტეტში, ქვედა ჩხოროწყუში მდებარე 4558.00 კვ.მ. არასასოფლო-სამეურნეო დანიშნულების მიწის ნაკვეთი და მასზე განთავსებული შენობა-ნაგებობა </t>
    </r>
    <r>
      <rPr>
        <rFont val="Arial"/>
        <color theme="1"/>
        <sz val="10.0"/>
      </rPr>
      <t>#</t>
    </r>
    <r>
      <rPr>
        <rFont val="Arial"/>
        <color theme="1"/>
        <sz val="10.0"/>
      </rPr>
      <t xml:space="preserve">1 (ჭა) (მიწის (უძრავი ქონების) საკადასტრო კოდი </t>
    </r>
    <r>
      <rPr>
        <rFont val="Arial"/>
        <color theme="1"/>
        <sz val="10.0"/>
      </rPr>
      <t>#</t>
    </r>
    <r>
      <rPr>
        <rFont val="Arial"/>
        <color theme="1"/>
        <sz val="10.0"/>
      </rPr>
      <t>46.03.32.138)</t>
    </r>
  </si>
  <si>
    <t>შპს ჯუმითი 2014 405057664</t>
  </si>
  <si>
    <t>მთავრობის 2017 წლის 11 იანვრის N15 განკარგულება</t>
  </si>
  <si>
    <t>დაფნის გადამამუშვებელი საწარმოს შექმნა და წარმოდების დაწყება რაუგვიანეს 12.01.2019 წლისა და ამ მიზნით არანაკლებ 127 600 ლარის ინვესტიციის განხორციელება</t>
  </si>
  <si>
    <t>სახელმწიფო საკუთრებაში არსებული, ამ განკარგულების დანართ N1-ში მითითებული 14 (თოთხმეტი) ერთეული ჯამში: 37.3967 ჰა სასოფლო-სამეურნეო (სახნავი) დანიშნულების მიწის ნაკვეთი</t>
  </si>
  <si>
    <t>შპს მზიან მოსავალი 405105005</t>
  </si>
  <si>
    <t>მთავრობის 2017 წლის 11 იანვრის N13 განკარგულება</t>
  </si>
  <si>
    <t>19.01.2019 წლამდე ქონებსი 80%-ზე ერთწლიანი კულტურ(ებ)ის მოყვანა; ინფრასტურქტურის (რაც უნდა მოიცავდეს (მაგრამ შესაძლოა არ შემოიფარგლებოდეს) საირიგაციო სისტემას, შიდა გზებს და დამცავი მესრით უზრუნველყოფას) მოწყობა, N 80.04.63.567 საკადასტრო კოდით რეგისტრირებულ მიწის ნაკვეთზე არანაკლებ 360 კვ.მ ფართობის შენობა-ნაგებობ(ებ)ის აშენება, აღჭურვა, ფუნქციონირების დაწყება და ამ მიზნით 560 000 ლარის ინვესტიციის განხორციელება.</t>
  </si>
  <si>
    <t>ხობის მუნიციპალიტეტში, პატარა ფოთში მდებარე 5421.00 კვ.მ არასასოფლო-სამეურნეო დანიშნულების მიწის ნაკვეთი და მასზე არსებული შენობა-ნაგებობა N1 (ს/კ 45.08.25.131)</t>
  </si>
  <si>
    <t>შპს ზღვის პროდუქტები 415080860</t>
  </si>
  <si>
    <t>მთავრობის 2016 წლის 29 დეკემბრის N2677 განკარგულება</t>
  </si>
  <si>
    <t>18.07.2018 წლამდე არანაკლებ 500 კვ.მ ფართის მქონე საოფისე შენობის აშენება, ექსპლუატაციაში მიღება და ამ მიზნით არანაკლებ 270 000 ლარის ინვესტიციის განხორციელება; 18.07.2018 წლამდე ხელშეკრულებით გათვალისიწნებულ უძრავ ქონებაზე და N45.08.25.043 საკადასტრო კოდით რეგისტრირებულ უძრავი ქონების ნაწილზე არანაკლებ 2 ერთეული რეზერვუარის (თითოეულის ტევადობა არანაკლებ ათასი ტონა) განთავსება და ამ მიზნით 540 000ლარის ინვესტიციის განხორციელება</t>
  </si>
  <si>
    <t>ვალდებულების ვადაგადაცილებით შესრულებისთვის ეკისრება პირგასამტეხლო. მოთხოვნილია პატიება, რაზეც მიმდინარეობს წარმოება.</t>
  </si>
  <si>
    <t>ქალაქ რუსთავში, მდებარე 97 621.00 კვ.მ არასასოფლო - სამეურნეო დანიშნულების მიწის ნაკვეთს და მასზე განთავსებულ შენობა ნაგებობებს: №1, №2, №3 (აუზი), N4 (აუზი), №5 (აუზი) და №6 (ნანგრევი) (მიწის (უძრავი ქონების) საკადასტრო კოდი: №02.07.02.897) (შემდეგში, „ქონება“) „ხელშეკრულებით“ გათვალისწინებული ვალდებულებების შესრულების პირობით.</t>
  </si>
  <si>
    <r>
      <rPr>
        <rFont val="Arial"/>
        <color theme="1"/>
        <sz val="10.0"/>
      </rPr>
      <t>სს რუსთავოილი</t>
    </r>
    <r>
      <rPr>
        <rFont val="Arial"/>
        <color theme="1"/>
        <sz val="10.0"/>
      </rPr>
      <t xml:space="preserve"> 404508207</t>
    </r>
  </si>
  <si>
    <t>მთავრობის 2016 წლის 17 ნოემბრის N2411 განკარგულება</t>
  </si>
  <si>
    <t>17.11.2018 წლამდე მინერალური საწვავის, ნავთობისა და მათი გამოხდის პროდუქტების, ბიტუმოვანი ნივთიერებების მწარმოებელი საწარმოს შექმნა და წარმოების დაწყება და ამ მიზნით განახორციელოს 2 342 904 (ორი მილიონ სამას ორმოცდაორი ათას ცხრაას ოთხი) ლარის ინვესტიცია</t>
  </si>
  <si>
    <t>რაიონი ცაგერი, ს.ქულბაქი 11676.00 კვ.მ. არასასოფლო-სამეურნეო დანიშნულების მიწიეს ნაკვეთი ს/კ: 89.10.25.039; რაიონი ცაგერი, ს.ქულბაქი 13968.00 კვ.მ. არასასოფლო-სამეურნეო დანიშნულების მიწიეს ნაკვეთი ს/კ: 89.10.25.037</t>
  </si>
  <si>
    <t>მთავრობის 2017 წლის 11 იანვრის N12 განკარგულება</t>
  </si>
  <si>
    <t>ქონების გამოყენება საქართველოს მთავრობას, შპს „ხვამლსა“ (ს/ნ: 405043297) და სს „ელექტროენერგეტიკული სისტემის კომერციულ ოპერატორს“ (ს/ნ: 205170036) შორის 2015 წლის 01 აპრილს გაფორმებული ურთიერთგაგების მემორანდუმით (მასში შესული ცვლილებების გათვალისწინებით) განსაზღვრული ჰიდროელექტროსადგურ „ჯონოული 1“-ის მშენებლობისა და ექსპლუატაციაში მიღების მიზნით</t>
  </si>
  <si>
    <t>ქალაქ თბილისში, დიდ ლილოში მდებარე 97470.00 კვ.მ. არასასოფლო-სამეურნეო დანიშნულების მიწის ნაკვეთი და მასზე განთავსებული შენობა-ნაგებობები: #1, #2 (ნანგრევი), #3 (ნანგრევი), #4 (ნანგრევი) (მიწის (უძრავი ქონების) საკადასტრო კოდი 81.08.09.443 )</t>
  </si>
  <si>
    <t>შპს ნეოსტარ 445416363</t>
  </si>
  <si>
    <t>მთავრობის 2017 წლის 24 იანვრის  №88 განკარგულება</t>
  </si>
  <si>
    <t>გადაცემულ ქონებაზე“ სამშენებლო მასალის მწარმოებელი საწარმოს შექმნა და წარმოების დაწყება არაუგვიანეს 24.01.2019 წლისა და ამ მიზნით არანაკლებ 3 508 920 ლარის ინვესტიციის განხორციელება</t>
  </si>
  <si>
    <r>
      <rPr>
        <rFont val="Arial"/>
        <color theme="1"/>
        <sz val="10.0"/>
      </rPr>
      <t xml:space="preserve">ქალაქ თბილისში, აგრარული უნივერსიტეტის მიმდებარედ 1006.00 კვ.მ. არასასოფლო-სამეურნეო დანიშნულების მიწის ნაკვეთი (მიწის (უძრავი ქონების) საკადასტრო კოდი </t>
    </r>
    <r>
      <rPr>
        <rFont val="Arial"/>
        <color theme="1"/>
        <sz val="10.0"/>
      </rPr>
      <t>#</t>
    </r>
    <r>
      <rPr>
        <rFont val="Arial"/>
        <color theme="1"/>
        <sz val="10.0"/>
      </rPr>
      <t>01.72.14.014.783)</t>
    </r>
  </si>
  <si>
    <t>შპს ნეო გლასი 400091609</t>
  </si>
  <si>
    <t>მთავრობის 2017 წლის 24 იანვრის  №89 განკარგულება</t>
  </si>
  <si>
    <t>გადაცემულ ქონებაზე მინისა და მისი ნაწარმის მწარმოებელი საწარმოს შექმნა და წარმოების დაწყება ამარაუგვიანეს 24.01.2019 წლისა და ამ მიზნით არანაკლებ 905 400 ლარის ინვესტიციის განხორციელება</t>
  </si>
  <si>
    <t>ქ. თბილისში, დოდო აბაშიძის ქუჩა №10-ში მდებარე 1200 კვ.მ არასასოფლო-სამეურნეო დანიშნულების მიწის ნაკვეთს (მიწის (უძრავი ქონების) საკადასტრო კოდი: 01.16.05.012.025</t>
  </si>
  <si>
    <t>მთავრობის 2016 წლის 22 დეკემბრის №2618 განკარგულება</t>
  </si>
  <si>
    <t>გადაცემულ ქონებაზე არანაკლებ 35/6 კვ. ძაბვის ქვესადგურის აშენება და ექსპლუტაციაში მიღება 2018 წლის 1 აპრილამდე</t>
  </si>
  <si>
    <t>ხელვაჩაურის რაიონში, სოფ. გონიოში მდებარე 1403 კვ.მ მიწის ნაკვეთის ს/კ 22.29.08.059</t>
  </si>
  <si>
    <t>ფრიდონ ქიქავა</t>
  </si>
  <si>
    <t>მთავრობის 2017 წლის 9 თებერვლის  №208 განკარგულება</t>
  </si>
  <si>
    <t>ხელვაჩაურის რაიონში, სოფ. კვარიათში მდებარე 200 კვ.მ მიწის ნაკვეთის ს/კ 22.29.08.060</t>
  </si>
  <si>
    <t>ლიანა ინწკირველი</t>
  </si>
  <si>
    <t>ქ. ბათუმში, ასათიანის ქუჩა №43-45-ში მდებარე 54.30 კვ.მ, ბინა №62-ის, ს/კ 05.28.04.009.01.062</t>
  </si>
  <si>
    <t>სოფიო ცხადაძე</t>
  </si>
  <si>
    <t>ქ. თბილისში, კრწანისის ქუჩაზე, პრეზიდენტის რეზიდენციის მიმდებარედ არსებულ 10877.00 კვ.მ არასასოფლო-სამეურნეო დანიშნულების მიწის ნაკვეთს (მიწის (უძრავი ქონების) საკადასტრო კოდი: №01.18.06.013.019)</t>
  </si>
  <si>
    <r>
      <rPr>
        <rFont val="Arial"/>
        <color theme="1"/>
        <sz val="10.0"/>
      </rPr>
      <t xml:space="preserve">ა(ა)იპ - საქართველოს საზოგადოებრივ საქმეთა ინსტიტუტი </t>
    </r>
    <r>
      <rPr>
        <rFont val="Arial"/>
        <color theme="1"/>
        <sz val="10.0"/>
      </rPr>
      <t>204429341</t>
    </r>
  </si>
  <si>
    <t>მთავრობის 2016 წლის 17 ნოემბრის №2441 განკარგულება</t>
  </si>
  <si>
    <t>გადაცემული ქონების“ ნაწილზე, შესაბამისი მშენებლობის ნებართვის მიღებიდან არა უმეტეს 36 (ოცდათექვსმეტი), მაგრამ არა უგვიანეს 14.08.2020 წლისა, პირადად ან/და მესამე პირ(ებ)ის მეშვეობით უზრუნველყოს ერთდროულად არანაკლებ 500 (ხუთასი) სტუდენტზე გათვლილი საუნივერსიტეტო კომპლექსის (რომელიც მოიცავს (მაგრამ შესაძლოა არ შემოიფარგლებოდეს) საუნივერსიტეტო კორპუს(ებ)ს, საკონფერენციო დარბაზ(ებ)ს, საუნივერსიტეტო ბიბლიოთეკას/ბიბლიოთეკებს, არანაკლებ 500 კვ.მ ფართის ღია ტიპის სპორტულ მოედანს/მოედნებს) შექმნა და ფუნქციონირების დაწყება, ასევე არანაკლებ 80 (ოთხმოცი) ავტომობილზე გათვლილი ავტოსადგომ(ებ)ის მოწყობა და ეზოს კეთილმოწყობა (რაც მოიცავს (მაგრამ შესაძლოა არ შემოიფარგლებოდეს) გამწვანებასა და გარე განათებას) და ამ მიზნით არანაკლებ 4 000 000 მილიონი ლარის ინვესტიიცს განხროციელება</t>
  </si>
  <si>
    <t>ქალაქ თბილისში, ანნა პოლიტკოვსკაიას ქუჩა N30-ში მდებარე 18765.00 კვ.მ არასასოფლო-სამეურნეო დანიშნულების მიწის ნაკვეთი და მასზე განთავსებული შენობა-ნაგებობები: N1, N2, N3, N4, N5 და N6 (მიწის (უძრავი ქონების) საკადასტრო კოდი N01.14.05.008.279)</t>
  </si>
  <si>
    <r>
      <rPr>
        <rFont val="Arial"/>
        <color theme="1"/>
        <sz val="10.0"/>
      </rPr>
      <t>შპს განათლების განვითარების ჯგუფი</t>
    </r>
    <r>
      <rPr>
        <rFont val="Arial"/>
        <color theme="1"/>
        <sz val="10.0"/>
      </rPr>
      <t xml:space="preserve"> 404940695</t>
    </r>
  </si>
  <si>
    <t>მთავრობის 2016 წლის 14 ნოემბრის №2386 განკარგულება</t>
  </si>
  <si>
    <t>1. 14.08.2018 წლამდე არანაკლებ ერთი ერთეული ხელოვნურსაფარიანი (ზომით - 60 (სამოცი) X 40 (ორმოცი) მეტრი) საფეხბურთო მოედნის მოწყობა არანაკლებ 100 (ასი) ადამიანზე გათვლილი ტრიბუნ(ებ)ით;
2. 14.08.2020 წლამდე არანაკლებ 1400 (ერთი ათას ოთხასი) მოსწავლეზე გათვლილი სკოლის შექმნა და ფუნქციონირების დაწყება;
3. 14.02.2021 წლამდე არანაკლებ 600 (ექვსასი) კვ.მ ფართის მქონე დახურული ტიპის, არანაკლებ 1-მოედნიანი (ერთმოედნიანი) სპორტული დარბაზის (არანაკლებ 2 (ორი) დამოუკიდებელი გასახდელის მქონე), არანაკლებ 1 (ერთი) ერთეული ხელოვნურსაფარიანი (ზომით - 15 (თხუთმეტი) X 28 (ოცდარვა) მეტრი) საფეხბურთო მოედნის და არანაკლებ 300 კვ.მ ფართის მქონე საცურაო აუზის მოწყობა;
აღნიშნული მიზნებისათვის 6 100 000 (ექვსი მილიონ ასი ათასი) ლარის ინვესტიციის განხორიელება</t>
  </si>
  <si>
    <t>1 - ვალდბეულება შესრულებულია. 2- ვალდებულება დარღვეულია.
სხვა ვალდებულებები მიმდინარეა.</t>
  </si>
  <si>
    <t>მცხეთის მუნიციპალიტეტის სოფელ ჯიღაურაში მდებარე 80 000 კვ.მ. სასოფლო-სამეურნეო (სახნავი) დანიშნულების მიწის ნაკვეთს (მიწის (უძრავი ნივთის) საკადასტრო კოდი: №72.04.14.290), მცხეთის მუნიციპალიტეტის სოფელ საგურამოში მდებარე 53 038 კვ.მ. სასოფლო-სამეურნეო (სახნავი) დანიშნულების მიწის ნაკვეთს (მიწის (უძრავი ნივთის) საკადასტრო კოდი: №72.04.14.334) და მცხეთის მუნიციპალიტეტის სოფელ საგურამოში მდებარე 75 484 კვ.მ. სასოფლო-სამეურნეო (სახნავი) დანიშნულების მიწის ნაკვეთს (მიწის (უძრავი ნივთის) საკადასტრო კოდი: №72.04.12.590)</t>
  </si>
  <si>
    <t>შპს სევსამორა ვილა 404515404</t>
  </si>
  <si>
    <t>მთავრობის 2016 წლის 30 დეკემბრის №2739 განკარგულება</t>
  </si>
  <si>
    <t>25.02.2020 წლამდე თითოეული უძრავი ნივის არანაკლებ 50% ფართობზე ერთწლიანი და მრავალწლიანი ნარგავების გაშენება, ინფრასტრუქტურის მოწყობა და ამ მიზნით 300 000 ლარის ინვესტიციის განხორციელება, 25.02.2020 წლამდე N72.06.05.608 საკადასტრო კოდით რეგისტრირებულ უძრავ ქონებაზე არანაკლებ 41 ნომრიანი სასტუმროს შექმნა, სასტუმროს ეზოს კეთილმოწყობა, ფუნქციონირების დაწყება და ამ მიზნით 5 000 000 ლარის ინვესტიციის განხორციელება.</t>
  </si>
  <si>
    <t>მცხეთის მუნიციპალიტეტის სოფელ აღდგომიანთკარში მდებარე 3877კვ.მ. არასასოფლო-სამეურნეო დანიშნულების მიწის ნაკვეთი და მასზე განთავსებული შენობა-ნაგებობა განაშენიანების ფართით - 2436 კვ.მ. (ს/კ 72.03.14.061)</t>
  </si>
  <si>
    <t>შპს GOLDEN GRAINS 406080306</t>
  </si>
  <si>
    <t>მთავრობის 2017 წლის 21 თებერვლის  №289 განკარგულება</t>
  </si>
  <si>
    <t>22.02.2019 წლამდე სასოფლო-სამეურნეო დანიშულების ცხოველების, ფრინველების და თევზების საკვების მწარმოებელი საწარმოს შექმნა, წარმოების დაწყება და ამ მიზნით 174 980 ლარის ინვესტიციის განხორციელება</t>
  </si>
  <si>
    <t>თელავი, სოფელი ნაფარეული 232 კვ.მ. არასასოფლო-სამეურნეო დანიშნულების მიწის ნაკვეთი და შენობა-ნაგებობა N1 57.99.51.048
თელავი, სოფელი ნაფარეული 223 კვ.მ. არასასოფლო-სამეურნეო დანიშნულების მიწის ნაკვეთი და შენობა-ნაგებობები N1, N2 57.99.51.046
თელავი, სოფელი ნაფარეული 96 კვ.მ. არასასოფლო-სამეურნეო დანიშნულების მიწის ნაკვეთი და შენობა-ნაგებობა N1 57.99.51.043
თელავი, სოფელი ნაფარეული 92 კვ.მ. არასასოფლო-სამეურნეო დანიშნულების მიწის ნაკვეთი და შენობა-ნაგებობა N1 57.99.51.044
თელავი, სოფელი ნაფარეული 35 კვ.მ. არასასოფლო-სამეურნეო დანიშნულების მიწის ნაკვეთი და შენობა-ნაგებობა N1 57.99.51.049
თელავი, სოფელი ნაფარეული 90 კვ.მ. არასასოფლო-სამეურნეო დანიშნულებისმიწის ნაკვეთი და შენობა-ნაგებობები N1, N2 57.99.51.042
თელავი, სოფელი ნაფარეული 207 კვ.მ. არასასოფლო-სამეურნეო დანიშნულების მიწის ნაკვეთი და შენობა-ნაგებობა N1 57.99.51.050
თელავი, სოფელი ნაფარეული 120 კვ.მ. არასასოფლო-სამეურნეო დანიშნულების მიწის ნაკვეთი და შენობა-ნაგებობა N1 57.99.51.045
თელავი, სოფელი ნაფარეული 13421 კვ.მ. არასასოფლო-სამეურნეო დანიშნულების მიწის ნაკვეთი და შენობა N1 53.14.33.047</t>
  </si>
  <si>
    <t>შპს ლოპოტა ტურ სერვისი 431165972</t>
  </si>
  <si>
    <t>მთავრობის 2016 წლის 30 დეკემბრის N2744 განკარგულებაში ცვლილების შეტანის თაობაზე“ საქართველოს მთავრობის 2017 წლის 2 მარტის N368 განკარგულება</t>
  </si>
  <si>
    <t>ქალაქ თბილისში, გუდამაყრის შესახვევის №2-ში (ნაკვ. 04/012) მდებარე შენობა-ნაგებობა №1-№5-№6-ის სარდაფის ნაწილს 706.60 კვ.მ, შენობა-ნაგებობა №5-№6-ის II სართულზე 393.05 კვ.მ ფართსა და მასზე წილობრივად დამაგრებულ მიწის ნაკვეთს (მიწის (უძრავი ქონების) საკადასტრო კოდი: №01.12.07.004.012)</t>
  </si>
  <si>
    <t>შპს მედექსპერტი 205042238</t>
  </si>
  <si>
    <t>მთავრობის 2016 წლის 29 დეკემბრის №2676 განკარგულება</t>
  </si>
  <si>
    <t>არაუგვიანეს 07.09.2020 წლისა ჰადაცემულ უძრავ ქონებაში ან მის ნაწილში სამედიცნო პროფილის მქონე დაწესებულების ფუნქციონირების დაწყება</t>
  </si>
  <si>
    <t>ქალაქ თბილისში, გიორგი აბაშვილის ქუჩაზე. კორპ. N5, მეოთხე სართულზე ბინა N82, ფართი - 40,90კვ.მ. ს/კ N01.19.19.005.070.01.082</t>
  </si>
  <si>
    <t>ქართლოს რუსიტაშვილი</t>
  </si>
  <si>
    <t>მთავრობის 2017 წლის 2 მარტის №370 განკარგულება</t>
  </si>
  <si>
    <t>ქ. თბილისში, ვაზისუბნის დასახლების მესამე მიკროში , მეორე კვარტალში, კორპ. #15ა-ში მეორე სართულზე ბინა #13 ფართით 69 კვ.მ. (ს/კ 01.17.06.011.004.01.521)</t>
  </si>
  <si>
    <t>ირმა ბოკელავაძე</t>
  </si>
  <si>
    <t>მთავრობის 2017 წლის 2 მარტის №376 განკარგულება</t>
  </si>
  <si>
    <t>ქ. თბილისში, ვაზისუბნის დასახლების მესამე მიკროში , მეორე კვარტალში, კორპ. #15ა-ში მეორე სართულზე ბინა #14 ფართით 69 კვ.მ. (ს/კ 01.17.06.011.004.01.522)</t>
  </si>
  <si>
    <t>მერი კოხტაშვილი</t>
  </si>
  <si>
    <t>ქობულეთში, კაიკაციშვილის ქუჩა N 4-ის მიმდებარედ არსებული 591.00 კვ.მ. არასასოფლო-სამეურნეო დანიშნულების მიწის ნაკვეთს და მასზე განთავსებული შენობა-ნაგებობა N 1- საერთო ფართით 50.10 კვ.მ. (მიწის (უძრავი ქონების) საკადასტრო კოდი N 20.42.10.725)</t>
  </si>
  <si>
    <t>შპს ბიზნეს დეველოპმენტ 405106870</t>
  </si>
  <si>
    <t>მთავრობის 2017 წლის 10 მარტის № 450 განკარგულება</t>
  </si>
  <si>
    <t>ქალაქ თბილისში, სოფელ დიღომში (ნაკვეთი 22/295) მდებარე 20 კვ.მ. არასასოფლო-სამეურნეო დანიშნულების მიწის ნაკვეთს (მიწის (უძრავი ქონების) საკადასტრო კოდი: N01.72.14.022.324), გარდაბნის მუნიციპალიტეტში, სოფელ მარტყოფში, ვაზიანში მდებარე 20 კვ.მ. არასასოფლო-სამეურნეო დანიშნულების მიწის ნაკვეთს (მიწის (უძრავი ქონების) საკადასტრო კოდი: N81.10.28.619) და ბორჯომის მუნიციპალიტეტში, დაბა ბაკურიანში, დიდველზე მდებარე 20 კვ.მ. არასასოფლო-სამეურნეო დანიშნულების მიწის ნაკვეთს (მიწის (უძრავი ქონების) საკადასტრო კოდი: N64.30.13.072)</t>
  </si>
  <si>
    <t>მთავრობის 2017 წლის 13 იანვრის N55 განკარგულება</t>
  </si>
  <si>
    <t>- N64.30.13.072 და N81.10.28.619 მიწის (უძრავი ქონების) საკადასტრო კოდებით რეგისტრირებულ უძრავ ქონებაზე უზრუნველყოს სატრანსფორმატორო პუნქტის განთავსება 15.03.2018 წლამდე
- N01.72.14.022.324 მიწის (უძრავი ქონების) საკადასტრო კოდით რეგისტრირებულ უძრავ ქონებაზე ან/და მის ნაწილზე განახორციელოს სატრანსფორმატორო პუნქტის განთავსება 15.09.2017 წლამდე</t>
  </si>
  <si>
    <t>ქ. თბილისში, გლდანის I მ/რ, კარტოგრაფიული ფაბრიკის მიმდებარედ არსებულ 480 კვ.მ. არასასოფლო-სამეურნეო დანიშნულების მიწის ნაკვეთს (მიწის (უძრავი ქონების) საკადასტრო კოდი N01.11.12.015.116)</t>
  </si>
  <si>
    <t>გია ოქრუაშვილი</t>
  </si>
  <si>
    <t>მთავრობის 2017 წლის 14 მარტის №491 განკარგულება</t>
  </si>
  <si>
    <t>ქ. რუსთავში, XI მიკრო/რაიონში, სანაპიროს ქუჩის მიმდებარე ტერიტორიაზე არსებული 179 კვ.მ. არასასოფლო-სამეურნეო დანიშნულების მიწის ნაკვეთი და მასზე განთავსებული შენობა-ნაგებობები: N1, N2 ს/კ N02.02.05.466</t>
  </si>
  <si>
    <t>შპს დავით ტვილდიანის სამედიცინო უნივერსიტეტი 211360203</t>
  </si>
  <si>
    <t>მთავრობის 2017 წლის 14 მარტის №479 განკარგულება</t>
  </si>
  <si>
    <t>ქალაქ ქუთაისში, სულხან-საბას გამზირზე, I ჩიხში, N1-ში (ნაკვ. N1) მდებარე 5852.00 კვ.მ. არასასოფლო-სამეურნეო დანიშნულების მიწის ნაკვეთს და მასზე განთავსებულ შენობა-ნაგებობებს: N1 - საერთო ფართით - 949.34 კვ.მ. (მათ შორის, I სართული 854.81 კვ.მ, II სართული 94.53 კვ.მ); N2 - საერთო ფართით - 555.18 კვ.მ. N3 - საერთო ფართით 4.68 კვ.მ. (მიწის (უძრავი ქონების) საკადასტრო კოდი: N03.05.24.911)</t>
  </si>
  <si>
    <t>შპს ჯი არ სი 205017578</t>
  </si>
  <si>
    <t>მთავრობის 2017 წლის 23 მარტის N559 განკარგულება</t>
  </si>
  <si>
    <t>23.03.2019 წლამდე არაძვირფასი ლითონებისა და მათი ნაწარმის მწარმოებელი საწარმოს შექმნა და წარმოების დაწყება და ამ მიზნით უზრუნველყოს 1 360 000 (ერთი მილიონ სამას სამოცი ათასი) ლარის ინვესტიციის განხორციელება</t>
  </si>
  <si>
    <t>ქალაქ თბილისში, კაიროს ქუჩა N81-ის მიმდებარედ არსებულ 9492.00 კვ.მ. არასასოფლო-სამეურნეო დანიშნულების მიწის ნაკვეთს და მასზე განთავსებულ შენობა-ნაგებობებს: N1, N2 და N3 - ნანგრევებს (მიწის (უძრავი ქონების) საკადასტრო კოდი: N01.19.22.011.012)</t>
  </si>
  <si>
    <t>შპს ტიფლის ტექსტილი 405173093</t>
  </si>
  <si>
    <t>მთავრობის 2017 წლის 23 მარტის №538 განკარგულება</t>
  </si>
  <si>
    <t>საფეიქრო ნაწარმის მწარმოებელი საწარმოს შექმნა და წარმოების დაწყება არაუგვიანრს 23.03.2019 წლისა და მიზნით არანაკლებ 3 872 268 ლარის ინვესტიციის განხორციელება</t>
  </si>
  <si>
    <t>ონის მუნიციპალიტეტში, სოფელ ზუდალში მდებარე 2057.00 კვ.მ არასასოფლო-სამეურნეო დანიშნულების მიწის ნაკვეთი (მიწის (უძრავი ქონების) საკადასტრო კოდი: №88.04.23.017)</t>
  </si>
  <si>
    <t>შპს ხეორიჰესი 405080647</t>
  </si>
  <si>
    <t>მთავრობის 2017 წლის 23 მარტის №561 განკარგულება</t>
  </si>
  <si>
    <t>საქართველოს მთავრობას, შპს „მკ ენერჯის“ (ამჟამად: შპს „ხეორიჰესი“), სს „ელექტროენერგეტიკული სისტემის კომერციულ ოპერატორს“, სს „საქართველოს სახელმწიფო ელექტროსისტემას“, სს „გაერთიანებულ ენერგეტიკულ სისტემა საქრუსენერგოსა“ და შპს „ენერგოტრანსს“ შორის 2016 წლის 21 ოქტომბერს გაფორმებული ურთიერთგაგების მემორანდუმით განსაზღვრული ჰიდროელექტროსადგური „ხეორიჰესის“ აშენება და ამავე მემორანდუმით განსაზღვრულ ვადაში ექსპლუატაციაში მიღება.</t>
  </si>
  <si>
    <t>ქალაქ თბილისში, მოსაშვილის ქუჩა N26-ში, სარდაფში მდებარე 52.00 კვ.მ ფართი, მასზე წილობრივად დამაგრებული მიწის ნაკვეთით (მიწის (უძრავი ქონების) საკადასტრო კოდი N01.14.11.022.002.01.500)</t>
  </si>
  <si>
    <r>
      <rPr>
        <rFont val="Arial"/>
        <color theme="1"/>
        <sz val="10.0"/>
      </rPr>
      <t>შპს აა2</t>
    </r>
    <r>
      <rPr>
        <rFont val="Arial"/>
        <color theme="1"/>
        <sz val="10.0"/>
      </rPr>
      <t xml:space="preserve"> 405141537</t>
    </r>
  </si>
  <si>
    <t>მთავრობის 2017 წლის 2 თებერვლის  №147 განკარგულება</t>
  </si>
  <si>
    <t>07.06.2022 წლამდე მიწის ნაკვეთზე მის ან/და მესამე პირის მეირ აშენებული შენობა-ნაგებობის სარდაფში/დახევარსარდაფში არანაკლებ 52.00 კვ.მ ფართის მქონე "სამოქალაქო თავშესაფრის" მოწყობა, ფუნქციონირებისთვის მზადმყოფ მდგომარეობაში მოყვანა და სახელმწიფოსთვის უსასყიდლოდ საკუთრებაში გადაცემა.</t>
  </si>
  <si>
    <t>ქალაქი თბილისში, ი.ჭავჭავაძის გამზირი N41-ში, ბინა N23, ფართი 80.00 კვ.მ. (მიწის (უძრავი ქონების) საკადასტრო კოდი N01.14.14.001.013.01.023)</t>
  </si>
  <si>
    <t>კობა ძლიერიშვილი</t>
  </si>
  <si>
    <t>მთავრობის 2017 წლის 6 აპრილის №704 განკარგულება</t>
  </si>
  <si>
    <t>ონის რაიონში , გლოლის საკრებულო, კურორტი შოვში 7500.00 კვ.მ. არასასოფლო-სამეურნეო დანიშნულების მიწის ნაკვეთსა და მასზე განლაგებულ შენობა-ნაგებობებს: N1, N2, N3 (აუზი) (მიწის (უძრავი ქონების) საკადასტრო კოდი N88.02.30.087)</t>
  </si>
  <si>
    <t>გიორგი ბიჭაშვილი</t>
  </si>
  <si>
    <t>ქალაქ ახალციხეში, ადიგენის ქუჩა #2-ში მდებარე 34494 კვ.მ. არასასოფლო-სამეურნეო დანიშნულების მიწის ნაკვეთი და მასზე განთავსებული შენობა-ნაგებობა #1 - #17 (ს/კ 62.09.52.395)</t>
  </si>
  <si>
    <t>შპს დემეტრე და კომპანია 424070864</t>
  </si>
  <si>
    <t>მთავრობის 2017 წლის 31 მარტის №631 განკარგულება</t>
  </si>
  <si>
    <t>გადაცემულ ქონებაზე სამშენებლო მასალის ნწარმოებელი საწარმოს შექმნა და წარმოებუს დაწყება არაუგვიანეს 21.03.2019 წლისა და ამ მიზნით არანაკლებ 1 078 320 ლარის ინვესტიციის განხორციელება</t>
  </si>
  <si>
    <t>ქ. თბილისში, ტაბახმელაში, სოფელ წავკისში მდებარე 4332.00 კვ.მ. სასოფლო-სამეურნეო დანიშნულების მიწის ნაკვეთს და მასზე განთავსებულ შენობა-ნაგებობებს N1, N2 (მიწის (უძრავი ქონების) საკადასტრო კოდი N81.02.33.015)</t>
  </si>
  <si>
    <t>თამთა ბახტურიძე</t>
  </si>
  <si>
    <t>მთავრობის 2017 წლის 6 აპრილის №730 განკარგულება</t>
  </si>
  <si>
    <t>ქალაქ თბილისში, ქინძმარაულის ჩიხის #4-ში მდებარე 671 კვ.მ. არასასოფლო-სამეურნეო დანიშნულების მიწის ნაკვეთი და მასზე განთავსებული შენობა-ნაგებობა #1 საერთო ფართით - 567.99 კვ.მ. (ს/კ 01.19.33.001.148)</t>
  </si>
  <si>
    <t>შპს TOMA 404875337</t>
  </si>
  <si>
    <t>მთავრობის 2017 წლის 31 მარტის №644 განკარგულება</t>
  </si>
  <si>
    <t>31.03.2019 წლამდე ლეიბების მწარმოებელი საწარმოს შექმნა და წარმოების დაწყება და ამ მიზნით 472 350 (ოთხას სამოცდათორმეტი ათას სამას ორმოცდაათი) ლარის ინვესტიციის განხორციელება შემდეგი გრაფიკის მიხედვით:</t>
  </si>
  <si>
    <t>ამბროლაურის მუნიციპალიტეტში, საკრებულო სადმელში მდებარე 9 კვ.მ. არასასოფლო-სამეურნეო დანიშნულების მიწის ნაკვეთი (ს/კ 86.05.32.229)</t>
  </si>
  <si>
    <t>მთავრობის 2017 წლის 23 მარტის №540 განკარგულება</t>
  </si>
  <si>
    <t>ქონებაზე სატრანსფორმატორო პუნქტის განთავსება და კანონმდებლობით გათვალისწინებული წესით ექსპლუატაციაში მიღება 03.05.2018 წლამდე</t>
  </si>
  <si>
    <t>ქალაქ ახალციხეში, აღმაშენებლის ქუჩის მიმდებარედ, სატყეო მეურნეობის საქმიან ეზოში მდებარე 16 625.00 კვ.მ არასასოფლო - სამეურნეო დანიშნულების მიწის ნაკვეთი და მასზე განთავსებულ შენობა - ნაგებობები: №1 (ნანგრევი) განაშენიანების ფართი - 87 კვ.მ; №2 (ნანგრევი) განაშენიანების ფართით - 28 კვ.მ, №3 (ნანგრევი) განაშენიანების ფართით - 22 კვ.მ, (მიწის (უძრავი ქონების) საკადასტრო კოდი: №62.09.52.135)</t>
  </si>
  <si>
    <t>შპს ბიო ფ.ჯ 417887843</t>
  </si>
  <si>
    <t>მთავრობის 2017 წლის 25 აპრილის №798 განკარგულება</t>
  </si>
  <si>
    <t>25.04.2019 წლამდე ხილის, კენკროვნებისა და ბოსტნეულის გადამამუშავებელი საწარმოს შექმნა და წარმოების დაწყება და ამ მიზნით 532 000 (ხუთას ოცდათორმეტი ათასი) ლარის ინვესტიციის განხორციელება</t>
  </si>
  <si>
    <t>ხონის მუნიციპალიტეტში, სოფელ ივანდიდში მდებარე 10833 კვ.მ. არასასოფლო-სამეურნეო დანიშნულების მიწის ნაკვეთი (ს/კ 37.08.38.116)</t>
  </si>
  <si>
    <t>შპს რენატუს ჯგუფი 205245787</t>
  </si>
  <si>
    <t>მთავრობის 2017 წლის 25 აპრილის №816 განკარგულება</t>
  </si>
  <si>
    <t>არაუგვიანეს 05.11.2018 წლისა გადაცემულ ქონებასა და შპს რენატის ჯგუფის საკუთრებში არსებულ N37.08.38.100 საკდასტრო კოდით რეგისტრირებულ უძრავ ქონებაზე კაკლოვანი კულტურების გადამამუშავებელი საწარმოს შექმნა და ფუნქციონირების დაწყება და ამ მიზნით არანაკლებ 1 000 000 ლარის ინვესტიციის განხორციელება</t>
  </si>
  <si>
    <t>ქალაქი გურჯაანი არასასოფლო-სამეურნეო დანიშნულების 3915.00 კვ.მ მიწის ნაკვეთი(ს/კ 51.01.51.477); გურჯაანის მუნიციპალიტეტი, სოფელი ბაკურციხე არასასოფლო-სამეურნეო დანიშნულების 50868.00 კვ.მ მიწის ნაკვეთი და მასზე არსებული შენობა-ნაგებობა N1-საერთო ფართით: 43.05 კვ.მ; N2-საერთო ფართით 15.28 კვ.მ; N3 (ნანგრევი) (ს/კ 51.14.61.247); ქალაქი გურჯაანი არასასოფლო-სამეურნეო დანიშნულების 33410.00 კვ.მ მიწის ნაკვეთი და მასზე არსებული შენობა-ნაგებობა N1 საერთო ფართით: 25.09 კვ.მ; N2 (ნანგრევი) (ს/კ 51.01.51.450)</t>
  </si>
  <si>
    <t>შპს კომპანია ბლექ სი გრუპი 204477734</t>
  </si>
  <si>
    <t>მთავრობის 2017 წლის 4 მაისის №876 განკარგულება</t>
  </si>
  <si>
    <t>18.11.2017 წლამდე ქონების განვითარების მიზნით განახორციელეოს 500 000 ლარის ინვესტიცია</t>
  </si>
  <si>
    <t>ქალაქ თბილისში, დიღომი-გლდანის შემაერთებელი მაგისტრალის ჩრდილოეთით, ბელიაშვილის ქუჩის გაგრძელებზე მდებარე 15 000.00 კვ.მ არასასოფლო-სამეურნეო დანიშნულების მიწის ნაკვეთსა და მასზე განთავსებულ შენობა-ნაგებობებს: N1, N2 (მიწის (უძრავი ქონების) საკადასტრო კოდი N01.10.05.042.009)</t>
  </si>
  <si>
    <t>შპს ინტერსერვისი 204975009</t>
  </si>
  <si>
    <t>მთავრობის 2017 წლის 18 მაისის №935 განკარგულება</t>
  </si>
  <si>
    <t>ქ. თბილისში მოსკოვის გამზირის #25-ში მდებარე 5471 კვ.მ. არასასოფლო-სამეურნეო დანიშნულების მიწის ნაკვეთი და მასზე განთავსებული #1 შენობა-ნაგებობა (ს/კ 01.17.11.008.169)</t>
  </si>
  <si>
    <t>შპს ჯლს 406115350</t>
  </si>
  <si>
    <t>მთავრობის 2017 წლის 14 მარტის №490 განკარგულება</t>
  </si>
  <si>
    <t>არაუგვიანეს 19.05.2019 წლის პირადად ან/და მესამე პირების მეშვეობით, ხელშეკრულებით გადაცემულ ქონებაზე (ს/კ N01.17.11.008.169) ან მის ნაწილზე, არანაკლებ 4000 (ოთხი ათასი) კვ.მ. საერთო ფართის სასაწყობე დანიშნულების მქონე შენობა-ნაგებობ(ებ)ის აშენება, ექსპლუატაციაში მიღება, აღჭურვა და „ქონების“ ან მისი ნაწილის კეთილმოწყობა (რაც უნდა მოიცავდეს (მაგრამ შესაძლოა, არ შემოიფარგლებოდეს) „ქონების“ ან მისი ნაწილის გამწვანებასა და გარე განათებას) და ამ მიზნით არანაკლებ 1 172 000 ლარის ინვესტიციის განხორციელება</t>
  </si>
  <si>
    <t>ყაზბეგის მუნიციპალიტეტის სოფელ არშაში მდებარე 2150.00 კვ.მ არასასოფლო - სამეურნეო დანიშნულების მიწის ნაკვეთსა და მასზე განთავსებულ შენობა - ნაგებობებს: №1 №2; №3; №4 (მიწის (უძრავი ქონების) საკადასტრო კოდი: №74.03.13.963)</t>
  </si>
  <si>
    <t>შპს ყაზბეგური 441485215</t>
  </si>
  <si>
    <t>მთავრობის 2017 წლის 25 მაისის №1036 განკარგულება</t>
  </si>
  <si>
    <t>ქონებაზე პირუტყვის სასაკლაოს მოწყობა და ფუნქციონირების დაწყება და ამ მიზნით 368 396 ლარის ინვესტირება 25.05.2019 წლამდე</t>
  </si>
  <si>
    <t>შესრულდა ვადაგადაცილებით - ეკისრება პირგასამტეხლო.
დარღვეულია წარმოების ნაწილი</t>
  </si>
  <si>
    <t>გარდაბნის მუნიციპალიტეტის სოფელ გამარჯვებაში მდებარე 5025.00 კვ.მ. არასასოფლო-სამეურნეო დანიშნულების მიწის ნაკვეთს (მიწის (უძრავი ქონების) საკადასტრო კოდი: №81.07.04.493)</t>
  </si>
  <si>
    <t>შპს საქართველოს ფერმერთა სადისტრიბუციო კომპანია 416330116</t>
  </si>
  <si>
    <t>მთავრობის 2017 წლის 18 მაისის №936 განკარგულება</t>
  </si>
  <si>
    <t>31.05.2022 წლამდე ქონებაზე სასოფლო-სამეურნეო პროდუქციის შესანახი სამაცივრე მეურნეობის მოწყობა და 140 700 ლარის ინვესტიციის განხორციელება</t>
  </si>
  <si>
    <t>ქ. ზუგდიდში, კოსტავას ქუჩა N110-ში მდებარე 1461.00 კვ.მ. არასასოფლო-სამეურნეო დანიშნულების მიწის ნაკვეთს (საკადასტრო კოდი: N43.31.49.471)</t>
  </si>
  <si>
    <t>შპს კ.ნ.კ 419990086</t>
  </si>
  <si>
    <t>მთავრობის 2017 წლის 8 ივნისის №1175 განკარგულება</t>
  </si>
  <si>
    <t>წყალტუბოს მუნიციპალიტეტში, სოფელ გუბისწყალში მდებარე 59595 კვ.მ. სასოფლო-სამეურნეო დანიშნულების მიწის ნაკვეთი (ს/კ 29.07.36.223), 24838 კვ.მ. სასოფლო-სამეურნეო დანიშნულების მიწის ნაკვეთი (ს/კ 29.07.36.222), 15308 კვ.მ. სასოფლო-სამეურნეო დანიშნულების მიწის ნაკვეთი (ს/კ 29.07.36.012),</t>
  </si>
  <si>
    <t>შპს აგრო+ 412711757</t>
  </si>
  <si>
    <t>მთავრობის 2017 წლის 13 აპრილის №758 განკარგულება</t>
  </si>
  <si>
    <t>23.06.2019 წლამდე ქონების არანაკლებ 70%-ზე მრავალწლიანი ნარგავების გაშენება და ინფრასტრუქტურის მოწყობა და ამ მიზნით 200 000 ლარის ინვესტიციის შესრულება.</t>
  </si>
  <si>
    <t>ქალაქ გურჯაანში, კოსტავას ქუჩის მიმდებარედ არსებულ 13682 კვ.მ არასასოფლო- სამეურნეო დანიშნულების მიწის ნაკვეთს (მიწის (უძრავი ქონების) საკადასტრო კოდი №51.01.57.341) და ქალაქ გურჯაანში, კოსტავას ქუჩაზე მდებარე 20536 კვ.მ არასასოფლო-სამეურნეო დანიშნულების მიწის ნაკვეთს და მასზე არსებულ შენობა-ნაგებობებს: №1 ფართით-655.77 კვ.მ, №3 ფართით - 190 კვ.მ და ნაგებობები (ნანგრევი): №2, №5, №4 (მიწის (უძრავი ქონების) საკადასტრო კოდი: №51.01.57.374)</t>
  </si>
  <si>
    <t>შპს Bolero &amp; Company 404431726</t>
  </si>
  <si>
    <t>მთავრობის 2017 წლის 15 ივნისის №1227 განკარგულება</t>
  </si>
  <si>
    <t>04.07.2019 წლამდე შპს „გრუზვინპრომის“ (ს/კ: 231289290) საკუთრებაში არსებულ, №51.01.57.274 საკადასტრო კოდით რეგისტრირებულ უძრავ ქონებაზე განთავსებული ღვინის ქარხნისათვის დამატებითი ინფრასტრუქტურის (რაც მოიცავს (მაგრამ შესაძლოა, არ შემოიფარგლებოდეს) №51.01.57.341 და №51.01.57.374 საკადასტრო კოდებით რეგისტრირებული უძრავი ქონების ან მისი ნაწილის შემოღობვას, ბეტონის ან ასფალტის საფარისა და არანაკლებ 20 ავტომობილზე გათვლილი ავტოსადგომის მოწყობას, გარე განათებას, არანაკლებ 10 ტონა ტვირთის ასაწონი სასწორ(ებ)ის განთავსებას) მოწყობა. და ამ მიზნით არანაკლებ 1 000 000 (ერთი მილიონი) ლარის ინვესტიციის განხორციელება.</t>
  </si>
  <si>
    <t>ქალაქ თბილისში, თენგიზ ჩანტლაძის I შესახვევში, N14-ის მიმდებარედ არსებულ არასასოფლო-სამეურნეო დანიშნულების 9 კვ.მ. მიწის ნაკვეთს (მიწის (უძრავი ქონების) საკადასტრო კოდი: N01.19.17.001.062), გარდაბნის მუნიციპალიტეტში, სოფელ თელეთში მდებარე 9 კვ.მ. არასასოფლო-სამეურნეო დანიშნულების მიწის ნაკვეთს (მიწის (უძრავი ქონების) საკადასტრო კოდი: N81.03.05.454), მცხეთის მუნიციპალიტეტში, სოფელ ძალისში მდებარე 12 კვ.მ. არასასოფლო-სამეურნეო დანიშნულების მიწის ნაკვეთს (მიწის (უძრავი ქონების) საკადასტრო კოდი: N72.02.14.229) და ადიგენის მუნიციპალიტეტში, დაბა აბასთუმანში, ფალიაშვილის ქუჩა N10-ის მიმდებარედ არსებულ 9 კვ.მ. არასასოფლო-სამეურნეო დანიშნულების მიწის ნაკვეთს (მიწის (უძრავი ქონების) საკადასტრო კოდი: N61.11.21.497)</t>
  </si>
  <si>
    <t>მთავრობის 2017 წლის 25 მაისის №1010 განკარგულება</t>
  </si>
  <si>
    <t>08.01.2018 წლამდე სატრანსფორმატორო პუნქტის განთავსება და ფუნქციონირების დაწყება</t>
  </si>
  <si>
    <t>ქალაქ თბილისში, ბერი გაბრიელ სალოსის გამზირის N83-ში, ლიტერ „ა“ - ს (შენობა N 1) N 6 ოთახი, საერთო ფართით 23,91 კვ.მ., (მიწის (უძრავი ქონების) საკადასტრო კოდი N01.17.14.001.277)</t>
  </si>
  <si>
    <t>ეკატერინე გიგაშვილი</t>
  </si>
  <si>
    <t>მთავრობის 2017 წლის 22 ივნისის №1282 განკარგულება</t>
  </si>
  <si>
    <t>მესტიის მუნიციპალიტეტი, სოფელი ჭუბერში მდებარე არასასოფლო-სამეურნეო დანიშნულების მიწის ნაკვეთები (ს/კ: 42.15.36.001, 42.15.39.952, 42.15.39.953, 42.15.39.954, 42.15.39.006, 42.15.39.007)</t>
  </si>
  <si>
    <t>მთავრობის 2017 წლის 22 ივნისის №1247 განკარგულება</t>
  </si>
  <si>
    <t>საიმპლემენტავიო ხელშეკრულების შესაბამისად ნენსკრა ჰესის აშენება და ექსპლუატაციაში მიღება</t>
  </si>
  <si>
    <t>მარნეულის მუნიციპალიტეტში, სოფელ თაზაქენდში მდებარე 14000 კვ.მ სასოფლო-სამეურნეო (სახნავი) დანიშნულების მიწის ნაკვეთი (მიწის (უძრავი ქონების) საკადასტრო კოდი №83.03.19.068)</t>
  </si>
  <si>
    <t>ანარ ფაშაევი</t>
  </si>
  <si>
    <t>პრეზიდენტის 2012 წლის 5 ივლისის №05/07/03 განკარგულების, თბილისის სააპელაციო სასამართლოს ადმინისტრაციულ საქმეთა პალატის 2016 წლის 22 სექტემბრის №3ბ/1234-16 გადაწყვეტილებისა და საქართველოს უზენაესი სასამართლოს ადმინისტრაციულ საქმეთა პალატის 2017 წლის 09 მარტის №ბს-68-67(კ-17) განჩინების საფუძველზე</t>
  </si>
  <si>
    <t>ყაზბეგის მუნიციპალიტეტის სოფელ არშაში მდებარე 2140.00 კვ.მ არასასოფლო - სამეურნეო დანიშნულების მიწის ნაკვეთსა და მასზე განთავსებულ შენობა - ნაგებობება №1-ს (აუზი), (მიწის (უძრავი ქონების) საკადასტრო კოდი: №74.03.13.962)</t>
  </si>
  <si>
    <t>შპს ნედლი რძე 441485206</t>
  </si>
  <si>
    <t>მთავრობის 2017 წლის 12 ივლისი №1441 განკარგულება</t>
  </si>
  <si>
    <t>12.07.2019 წლამდე რძის პროდუქციის მწარმოებელი საწარმოს შექმნა და წარმოების დაწყება და 342 400 ლარის ინვესტიციის განხორციელება</t>
  </si>
  <si>
    <t>მთავრობის 2017 წლის 23 ივნისის №1283 განკარგულება</t>
  </si>
  <si>
    <t>ქალაქ თბილისში, ბელიაშვილის ქუჩაზე, ჩიხი II, #3-ში მდებარე 51.36 კვ.მ. ფართი და მასზე წილობრივად დამაგრებული მიწის ნაკვეთი (ს/კ 01.13.01.005.014.06.500)</t>
  </si>
  <si>
    <t>მთავრობის 2017 წლის 25 აპრილის №821 განკარგულება</t>
  </si>
  <si>
    <t>ქ. თბილისში, ალექსიძის ქუჩა N1-ში (ნაკვ. 40/014) მდებარე 58 კვ.მ არასასოფლო არასასოფლო - სამეურნეო დანიშნულების მიწის ნაკვეთი და მასზე განთავსებული შენობა-ნაგებობა N1 (მიწის (უძრავი ქონების) საკადასტრო კოდი: N01.10.13.040.103); ქ. თბილისში, ჯიქიას ქუჩა N18-ში მდებარე 8957.00 კვ.მ არასასოფლო-სამეურნეო დანიშნულების მიწის ნაკვეთზე განთავსებული N1 შენობა-ნაგებობის I სართულზე არსებული 90.89 კვ.მ ფართი (მიწის (უძრავი ქონების) საკადასტრო კოდი: N01.14.05.003.013.01.500); ქ. თბილისში, ორხევის დასახლებაში მდებარე 153.00 კვ.მ არასასოფლო-სამეურნეო დანიშნულების მიწის ნაკვეთი და მასზე არსებული N1 შენობა-ნაგებობა ფართით - 129.74 კვ.მ (მიწის (უძრავი ქონების) საკადასტრო კოდი: N01.19.18.004.027); დანართ N1-ით გათვალისწინებული მოძრავი ქონება</t>
  </si>
  <si>
    <t>მთავრობის 2017 წლის 28 აპრილის №832 განკარგულება</t>
  </si>
  <si>
    <t>ქ. ბათუმში, დ. თავდადებულის ქუჩა №35-ში მდებარე 213.47 კვ.მ. ფართსა და მასზე წილობრივად დამაგრებულ მიწის ნაკვეთს (მიწის (უძრავი ქონების) საკადასტრო კოდი: №05.22.32.014.01.500)</t>
  </si>
  <si>
    <t>ცარო ჯარიაშვილი</t>
  </si>
  <si>
    <t>მთავრობის 2017 წლის 12 ივლისის №1451 განკარგულება</t>
  </si>
  <si>
    <t>ქ. თბილისში ბროწეულის ქუჩა #41-ში მდებარე 18 ბინა</t>
  </si>
  <si>
    <t>ამხანაგობა „სოხუმი“ (წარმომადგენელი - ნარგიზა კვიკვინია</t>
  </si>
  <si>
    <t>მთავრობის 2017 წლის 27 ივლისის N1583 განკარგულება</t>
  </si>
  <si>
    <t>1. მუნიციპალიტეტი ყაზბეგი, არაგვის ხეობა არასასოფლო-სამეურნეო 2942 74.05.11.246
2. მუნიციპალიტეტი ყაზბეგი, არაგვის ხეობა არასასოფლო-სამეურნეო 4035 74.05.11.254
3. მუნიციპალიტეტი ყაზბეგი, არაგვის ხეობა არასასოფლო-სამეურნეო 6243 74.06.13.176
4. მუნიციპალიტეტი ყაზბეგი, არაგვის ხეობა არასასოფლო-სამეურნეო 3514 74.06.13.173</t>
  </si>
  <si>
    <t>შპს ენერგო-არაგვი 204515177</t>
  </si>
  <si>
    <t>მთავრობის 2017 წლის 12 ივლისის №1450 განკარგულება</t>
  </si>
  <si>
    <t>20.01.2019 წლამდე უზრუნველყოს საქართველოს მთავრობას, სს „ელექტროენერგეტიკული სისტემის კომერციულ ოპერატორს“, სს „საქართველოს სახელმწიფო ელექტროსისტემას“, სს „გაერთიანებულ ენერგეტიკულ სისტემა საქრუსენერგოს“, შპს „ენერგოტრანსსა“ და შპს „ენერგო-არაგვს“ შორის 2017 წლის 20 იანვარს გაფორმებული ურთიერთგაგების მემორანდუმით განსაზღვრული ჰიდროელექტროსადგურის, „არაგვი 2“-ის აშენება და ამავე მემორანდუმით განსაზღვრულ ვადაში ექსპლუატაციაში მიღება</t>
  </si>
  <si>
    <t>მცხეთის მუნიციპალიტეტის, სოფელ მუხრანში მდებარე 1 004.00 კვ.მ არასასოფლო-სამეურნეო დანიშნულების მიწის ნაკვეთსა და მასზე განთავსებულ შენობა-ნაგებობა №1-ს (ს/კ 72.09.14.320)</t>
  </si>
  <si>
    <t>სს შატო მუხრანი 205000381</t>
  </si>
  <si>
    <t>მთავრობის 2017 წლის 24 ივლისის N1541 განკარგულება</t>
  </si>
  <si>
    <t>12.08.2019 წლამდე გადაცემულ ქონება და სს „შატო მუხრანის“ საკუთრებაში არსებულ №72.09.14.263 საკადასტრო კოდით რეგისტრირებულ უძრავ ქონებაზე ან მის ნაწილზე, 1 000 კვ.მ ფართის მქონე შენობა-ნაგებობ(ებ)ის აშენება, კანონმდებლობით განსაზღვრული წესით ექსპლუატაციაში მიღება და ამ მიზნით 700 000 ლარის ინვესტიციის განხორციელება</t>
  </si>
  <si>
    <t>ქალაქ გორში, ცხინვალის გზატკეცილის მიმდებარე ტერიტორიაზე არსებულ 9.00 კვ.მ არასასოფლო-სამეურნეო დანიშნულების მიწის ნაკვეთს (მიწის (უძრავი ქონების) საკადასტრო კოდი: №66.46.26.109)</t>
  </si>
  <si>
    <t>მთავრობის 2017 წლის 8 ივნისის №1162 განკარგულება</t>
  </si>
  <si>
    <t>15.08.2018 წლამდე სატრანსფორმატორო პუნქტის განთავსება და ფუნქციონირების დაწყება</t>
  </si>
  <si>
    <t>1. 22.27.03.204 არასასოფლო-სამეურნეო 291.00 ხელვაჩაურის მუნიციპალიტეტი, დაბა ხელვაჩაური
2. 22.27.03.203 არასასოფლო-სამეურნეო 196.00 ხელვაჩაურის მუნიციპალიტეტი, სოფელი კაპანდიბი 3. 22.26.10.064 არასასოფლო-სამეურნეო 195.00 ხელვაჩაურის მუნიციპალიტეტი, სოფელი კაპანდიბი 4. 05.35.25.179 არასასოფლო-სამეურნეო 81.00 ხელვაჩაურის მუნიციპალიტეტი, სოფელი კაპანდიბი 5. 22.26.11.136 არასასოფლო-სამეურნეო 256.00 ხელვაჩაურის მუნიციპალიტეტი, სოფელი მახო
6. 22.26.11.137 არასასოფლო-სამეურნეო 256.00 ხელვაჩაურის მუნიციპალიტეტი, სოფელი მახო
7. 22.28.09.598 არასასოფლო-სამეურნეო 256.00 ხელვაჩაურის მუნიციპალიტეტი, სოფელი მახო
8. 22.26.12.091 არასასოფლო-სამეურნეო 490.00 ხელვაჩაურის მუნიციპალიტეტი, სოფელი ერგე
9. 22.26.12.086 არასასოფლო-სამეურნეო 121.00 ხელვაჩაურის მუნიციპალიტეტი, სოფელი ერგე
10. 22.26.12.087 არასასოფლო-სამეურნეო 165.00 ხელვაჩაურის მუნიციპალიტეტი, სოფელი ერგე
11. 22.26.12.088 არასასოფლო-სამეურნეო 144.00 ხელვაჩაურის მუნიციპალიტეტი, სოფელი ერგე
12. 22.26.12.089 არასასოფლო-სამეურნეო 224.00 ხელვაჩაურის მუნიციპალიტეტი, სოფელი ერგე
13. 22.28.11.077 არასასოფლო-სამეურნეო 389.00 ხელვაჩაურის მუნიციპალიტეტი, სოფელი სიმონეთი
14. 22.31.03.068 არასასოფლო-სამეურნეო 157.00 ხელვაჩაურის მუნიციპალიტეტი, სოფელი სიმონეთი
15. 22.31.03.769 არასასოფლო-სამეურნეო 196.00 ხელვაჩაურის მუნიციპალიტეტი, სოფელი მირვეთი
16. 22.36.01.196 არასასოფლო-სამეურნეო 132.00 ხელვაჩაურის მუნიციპალიტეტი, სოფელი მარადიდი
17. 22.32.02.877 არასასოფლო-სამეურნეო 196.00 ხელვაჩაურის მუნიციპალიტეტი, სოფელი მარადიდი
18. 22.32.01.188 არასასოფლო-სამეურნეო 196.00 ხელვაჩაურის მუნიციპალიტეტი, სოფელი კირნათი
19. 22.32.01.157 არასასოფლო-სამეურნეო 410.00 ხელვაჩაურის მუნიციპალიტეტი, სოფელი კირნათი
20. 22.32.01.913 არასასოფლო-სამეურნეო 100.00 ხელვაჩაურის მუნიციპალიტეტი, სოფელი კირნათი
21. 22.32.01.183 არასასოფლო-სამეურნეო 196.00 ხელვაჩაურის მუნიციპალიტეტი, სოფელი კირნათი
22. 22.32.01.196 არასასოფლო-სამეურნეო 169.00 ხელვაჩაურის მუნიციპალიტეტი, სოფელი კირნათი
23. 22.32.01.179 არასასოფლო-სამეურნეო 100.00 ხელვაჩაურის მუნიციპალიტეტი, სოფელი კირნათი
24. 22.32.01.915 არასასოფლო-სამეურნეო 69.00 ხელვაჩაურის მუნიციპალიტეტი, სოფელი კირნათი
25. 22.32.01.190 არასასოფლო-სამეურნეო 196.00 ხელვაჩაურის მუნიციპალიტეტი, სოფელი კირნათი
26. 22.32.01.180 არასასოფლო-სამეურნეო 196.00 ხელვაჩაურის მუნიციპალიტეტი, სოფელი კირნათი
27. 22.31.03.768 არასასოფლო-სამეურნეო 133.00 ხელვაჩაურის მუნიციპალიტეტი, სოფელი სიმონეთი
28. 22.32.01.926 არასასოფლო-სამეურნეო 83.00 ხელვაჩაურის მუნიციპალიტეტი, სოფელი კირნათი
29. 22.32.01.914 არასასოფლო-სამეურნეო 100.00 ხელვაჩაურის მუნიციპალიტეტი, სოფელი კირნათი
30. 22.32.01.193 არასასოფლო-სამეურნეო 169.00 ხელვაჩაურის მუნიციპალიტეტი, სოფელი კირნათი</t>
  </si>
  <si>
    <t>მთავრობის 2017 წლის 27 ივლისის N1582 განკარგულება</t>
  </si>
  <si>
    <t>უზრუნველყოს „თურქეთის რესპუბლიკასთან დამაკავშირებელი ელექტროგადამცემი ხაზის და შესაბამისი ინფრასტრუქტურის მშენებლობის შესახებ“ საქართველოს მთავრობასა და სს „ენერგო-პრო ჯორჯიას“ შორის 2009 წლის 4 მარტს გაფორმებული ურთიერთგაგების მემორანდუმით გათვალისწინებული ელექტროგადამცემი ხაზის აშენება და ამავე მემორანდუმით განსაზღვრულ ვადაში ექსპლუატაციაში გაშვება.</t>
  </si>
  <si>
    <t>გორის მუნიციპალიტეტში, სოფელ შინდისში მდებარე 229492 კვ.მ. სასოფლო-სამეურნეო (სახნავი) დანიშნულების მიწის ნაკვეთს (მიწის (უძრავი ნივთის) საკადასტრო კოდი: N66.42.08.396)</t>
  </si>
  <si>
    <t>შპს ჯ.კ. კაპიტალი 402032527</t>
  </si>
  <si>
    <t>მთავრობის 2017 წლის 3 აგვისტოს N1630 განკარგულება</t>
  </si>
  <si>
    <t>31.02.2019 წლამდე ქონების არანაკლებ 80% ფართობზე მრავალწლიანი ნარგავების გაშენება და ინფრასტრუქტურის მოწყობა და ამ მიზნით 184 000 ლარის ინვესტიციის განხორციელება</t>
  </si>
  <si>
    <t>გარდაბნის მუნივიპალიტეტშ, სოფელ სართიჭალაში მდებარე სასოფლო სამეურნეო დანიშნულების მიწის ნაკვეთები (საკადასტრო კოდებით: 81.12.12.885, 81.12.00.284, 81.12.12.291, 81.12.12.898) და არასასოფლო-სამეურნეო დანიშნულების მიწის ნაკვეთი (ს/კ 81.12.08.785).</t>
  </si>
  <si>
    <t>მთავრობის 2017 წლის 21 ივლისის №1522 განკარგულება</t>
  </si>
  <si>
    <t>პირადად ან/და მესამე პირის მეშვეობით, „ხელშეკრულების“ გაფორმებიდან 2021 წლამდე უზრუნველყოს „ქონების“ ან მისი ნაწილის და კომპანიის საკუთრებაში არსებულ N81.12.10.626 (მიწის (უძრავი ქონების) საკადასტრო კოდით რეგისტრირებული უძრავი ნივთის ან მისი ნაწილის განვითარების მიზნით, არანაკლებ 1 700 000 (ერთი მილიონ შვიდასი ათასი) ლარის ოდენობის ინვესტიციის განხორციელება:</t>
  </si>
  <si>
    <t>თელავის მუნიციპალიტეტში მდებარე, 840.00 კვ.მ არასასოფლო-სამეურნეო დანიშნულების მიწის ნაკვეთს (მიწის (უძრავი ქონების) საკადასტრო კოდი: №53.18.31.059)</t>
  </si>
  <si>
    <t>მთავრობის 2017 წლის 8 ივნისის №1173 და 2017 წლის 25 აგვისტოს №1814 განკარგულებები</t>
  </si>
  <si>
    <t>ქ. ბათუმში, მახინჯაურის დასახლებაში მდებარე 1000.00 კვ.მ არასასოფლო-სამეურნეო დანიშნულების მიწის ნაკვეთს (მიწის (უძრავი ქონების) საკადასტრო კოდი: №05.34.22.555); 436.00 კვ.მ არასასოფლო-სამეურნეო დანიშნულების მიწის ნაკვეთს (მიწის (უძრავი ქონების) საკადასტრო კოდი: №05.34.22.554); 440.00 კვ.მ არასასოფლო-სამეურნეო დანიშნულების მიწის ნაკვეთს (მიწის (უძრავი ქონების) საკადასტრო კოდი: №05.34.22.312) და 6991.00 კვ.მ არასასოფლო-სამეურნეო დანიშნულების მიწის ნაკვეთს (მიწის (უძრავი ქონების) საკადასტრო კოდი: №05.34.22.530)</t>
  </si>
  <si>
    <t>სს აჭარის კურორტები 245547396</t>
  </si>
  <si>
    <t>მთავრობის 2017 წლის 31 აგვისტოს №1853 განკარგულება</t>
  </si>
  <si>
    <t>31.12.2020 წლამდე ქონებაზე ან მის ნაწილზე და სს „აჭარის კურორტების“ საკუთრებაში არსებულ, №05.34.22.121 (მიწის (უძრავი ქონების)) საკადასტრო კოდით რეგისტრირებულ უძრავ ქონებაზე ან მის ნაწილზე, განახორციელოს არანაკლებ 100 000 (ასი ათასი) აშშ დოლარის ეკვივალენტი ლარის ინვესტიცია.</t>
  </si>
  <si>
    <t>გორის მუნიციპალიტეტში, სოფელ შინდისში მდებარე 229662 კვ.მ. სასოფლო-სამეურნეო (სახნავი) დანიშნულების მიწის ნაკვეთს (მიწის (უძრავი ნივთის) საკადასტრო კოდი: N66.42.08.397)</t>
  </si>
  <si>
    <t>შპს აგრო კონტინენტალი 405197479</t>
  </si>
  <si>
    <t>მთავრობის 2017 წლის 3 აგვისტოს №1613 განკარგულება</t>
  </si>
  <si>
    <t>06.09.2019 წლამდე ქონების არანაკლებ 80% ფართობზე მრავალწლიანი ნარგავების გაშენება და ინფრასტრუქტურის მოწყობა და ამ მიზნით 184 000 ლარის ინვესტიციის განხორციელება.</t>
  </si>
  <si>
    <t>ქალაქ ოზურგეთში, კ.მეგრელიძის ქუჩაზე მდებარე 89000.00 კვ.მ არასასოფლო-სამეურნეო დანიშნულების მიწის ნაკვეთს და მასზე განთავსებულ შენობა-ნაგებობებს №1-22 (მიწის (უძრავი ქონების) საკადასტრო კოდი: №26.26.34.016)</t>
  </si>
  <si>
    <t>შპს ოზურგეთი გარმენთ 445512240</t>
  </si>
  <si>
    <t>მთავრობის 2017 წლის 31 აგვისტოს N1843 განკარგულება</t>
  </si>
  <si>
    <t>გადაცემულ ქონებაზე „ქონებაზე“ საფეიქრო/ტექსტილის მწარმოებელი საწარმოს შექმნა და წარმოების დაწყება არაუგვიანეს 31.08.2019 წლისა და ამ მიზნით არანაკლებ 1 748 260 ლარის ინვესტიციის განხორციელება</t>
  </si>
  <si>
    <t>ქალაქ თბილისში, ჭიაურელის ქუჩა №15-ის მიმდებარედ მდებარე 189.00 კვ.მ არასასოფლო - სამეურნეო დანიშნულების მიწის ნაკვეთსა და მასზე განთავსებულ შენობა-ნაგებობა №1-ს (აუზი) (ს/კ 01.13.01.019.279)</t>
  </si>
  <si>
    <t>ლია ლომსაძე (უფლებამოანცვლე შპს „აღმაშენებლის 51“ (ს/ნ N402114056</t>
  </si>
  <si>
    <t>მთავრობის 2017 წლის 8 სექტემბრის №1899 განკარგულება</t>
  </si>
  <si>
    <t>2019 წლის 31 დეკემბრამდე, პირადად ან მესამე პირის მეშვეობით, №01.13.01.020.218 და №01.13.01.020.224 საკადასტრო კოდებით რეგისტრირებულ უძრავ ქონებაზე ან მათ ნაწილზე, არანაკლებ 400 კვ.მ რეკრეაციული/გამწვანების ღია სივრცის შექმნა და ამ მიზნით არანაკლებ 100 000 ლარის ინვესტიციის განხორცილება</t>
  </si>
  <si>
    <t>ყაზბეგის მუნიციპალიტეტის დაბა გუდაურში მდებარე 1224 კვ.მ არასასოფლო- სამეურნეო დანიშნულების მიწის ნაკვეთს (მიწის (უძრავი ქონების) საკადასტრო კოდი №74.06.11.924)</t>
  </si>
  <si>
    <t>გიორგი ნიკოლაიშვილი</t>
  </si>
  <si>
    <t>მთავრობის 2017 წლის 22 ივნისის №1249 განკარგულება</t>
  </si>
  <si>
    <t>18.03.2020 წლამდე ქონებაზე არსებული სასტუმროსთვის დამატებით არანაკლებ 12 ( თორმეტი) სასტუმრო ნომრის შექმნა</t>
  </si>
  <si>
    <t>ქ. თბილისში, რკინიგზის სადგურ „ლილოს" მიმდებარედ არსებული 44616 კვ.მ. არასასოფლო-სამეურნეო დანიშნულების მიწის ნაკვეთი და მასზე განთავსებული შენობა-ნაგებობები (№1; №2; №3; №4; №5; №6; №7; №8; №9; №10 (ფარდული); №11; №12, №13 (მიწისქვეშა ნაგებობა), №14; №15; №16; №17; №18 (ბეტონის კონსტრუქცია); №19 (ბეტონის კონსტრუქცია); №20 (ბეტონის კონსტრუქცია); №21 (ბეტონის კონსტრუქცია); №22; №23 (ფარდული); №24, №25, №26, №27 და №28) (მიწის (უძრავი ქონების) საკადასტრო კოდი №01.19.15.003.089) და ქ. თბილისში, კახეთის გზატკეცილის მე-7 კილომეტრზე (ნაკვეთი 07/039) არსებული 23705 კვ.მ არასასოფლო-სამეურნეო დანიშნულების მიწის ნაკვეთი და მასზე განთავსებული №1-№17 შენობა-ნაგებობები (მიწის (უძრავი ქონების) საკადასტრო კოდი №01.19.24.007.039)</t>
  </si>
  <si>
    <t>შპს იტონგ კავკასუსი 405046141</t>
  </si>
  <si>
    <t>მთავრობის 2017 წლის 12 ივლისის №1449 განკარგულება და 2015 წლის 6 თებერვალს დადებული ნასყიდობის ხელშეკრულება</t>
  </si>
  <si>
    <t>არაუგვიანეს 31.12.2020 წლისა 01.19.24.007.039 საკადასტრო კოდით რეგისტრირებულ უძრავ ქონებაზე ღია/დახურული საწყობის ან/და საგამოფენო სივრცის/დარბაზის მოწყობა, ხოლო No 01.19.15.003.089 კოდით რეგისტრირებულ უძრავ ქონებაზე სამშენებლო მასალის მწარმოებელი საწარმოს შექმნა და წარმოების დაწყება და ამ მიზნით არანაკლებ 30 000 000 ლარის ინვესტიციის განხორციელება</t>
  </si>
  <si>
    <t>მიმდინარე, საინვესტიციო ვალდბულება თანხობრივად შესრულებულია</t>
  </si>
  <si>
    <t>ცვლილება შვიდა მათ შორის საქართველოს მთავორბის 04.06.2020 წლის 915 განკარგულებით</t>
  </si>
  <si>
    <t>ქალაქ თბილისში, დიდ ლილოში მდებარე არასასოფლო-სამეურნეო დანიშნულების 20 კვ.მ. მიწის ნაკვეთს (მიწის (უძრავი ქონების) საკადასტრო კოდი №81.08.22.670), გარდაბნის მუნიციპალიტეტის სოფელ მარტყოფში, ვაზიანში მდებარე 20 კვ.მ. არასასოფლო-სამეურნეო დანიშნულების მიწის ნაკვეთს (მიწის (უძრავი ქონების) საკადასტრო კოდი №81.10.30.732), ქ. ზუგდიდში, გ. გულუას ქუჩაზე მდებარე 9 კვ.მ. არასასოფლო-სამეურნეო დანიშნულების მიწის ნაკვეთს (მიწის (უძრავი ქონების) საკადასტრო კოდი №43.31.48.363) და ახალქალაქის მუნიციპალიტეტის სოფელ ვაჩიანში, საერთაშორისო გზის (ახალქალაქი-კარწახი) მიმდებარედ არსებულ 12 კვ.მ. არასასოფლო-სამეურნეო დანიშნულების მიწის ნაკვეთს (მიწის (უძრავი ქონების) საკადასტრო კოდი №63.17.32.299)</t>
  </si>
  <si>
    <t>მთავრობის 2017 წლის 12 ივლისის №1432 განკარგულება</t>
  </si>
  <si>
    <t>27.09.2018 წლამდე სატრანსფორმატორო პუნქტის განთავსება და ფუნქციონირების დაწყება</t>
  </si>
  <si>
    <t>გარდაბნის მუნიციპალიტეტში, სოფელ მარტყოფში მდებარე 20 კვ.მ. არასასოფლო-სამეურნეო დანიშნულების მიწის ნაკვეთს (მიწის (უძრავი ქონების) საკადასტრო კოდი №81.10.38.080), მარნეულის მუნიციპალიტეტში, სოფელ კაპანახჩში, წითელი ხიდის მიმდებარედ არსებულ 20 კვ.მ. არასასოფლო-სამეურნეო დანიშნულების მიწის ნაკვეთს (მიწის (უძრავი ქონების) საკადასტრო კოდი №83.06.20.078), ბორჯომის მუნიციპალიტეტში, დაბა წაღვერში მდებარე 9 კვ.მ. არასასოფლო-სამეურნეო დანიშნულების მიწის ნაკვეთს (მიწის (უძრავი ქონების) საკადასტრო კოდი №64.26.06.375), მცხეთის მუნიციპალიტეტში, სოფელ წეროვანში მდებარე 9 კვ.მ. არასასოფლო-სამეურნეო დანიშნულების მიწის ნაკვეთს (მიწის (უძრავი ქონების) საკადასტრო კოდი №72.08.15.348) და მცხეთის მუნიციპალიტეტში, სოფელ წეროვანში მდებარე 9 კვ.მ. არასასოფლო-სამეურნეო დანიშნულების მიწის ნაკვეთს (მიწის (უძრავი ქონების) საკადასტრო კოდი №72.08.18.227)</t>
  </si>
  <si>
    <t>მთავრობის 2017 წლის 25 აგვისტოს №1772 განკარგულება</t>
  </si>
  <si>
    <t>ბორჯომის მუნიციპალიტეტში, დაბა ბაკურიანში მდებარე 193 კვ.მ არასასოფლო-სამეურნეო დანიშნულების მიწის ნაკვეთს (მიწის (უძრავი ქონების) საკადასტრო კოდი N64.30.07.303)</t>
  </si>
  <si>
    <t>ეკატერინე ნეფარიძე</t>
  </si>
  <si>
    <t>მთავრობის 2017 წლის 25 სექტემბრის N1994 განკარგულება</t>
  </si>
  <si>
    <t>ქ. ბათუმში, მწვანე კონცხის დასახლებაში მდებარე 20366 კვ.მ. არასასოფლო-სამეურნეო დანიშნულების მიწის ნაკვეთი და მასზე განთავსებული შენობა-ნაგებობები: #1, #2 (დანგრეული), #3 (დანგრეული), #4 (დანგრეული), #5 (აუზი), #6 (დანგრეული), #7 (დანგრეული) (მიწის (უძრავი ქონების) საკადასტრო კოდი N05.34.25.664)</t>
  </si>
  <si>
    <t>შპს ელიტ კონსტრაქშენ გრუპ 445514658</t>
  </si>
  <si>
    <t>მთავრობის 2017 წლის 28 სექტემბრის N2039 განკარგულება</t>
  </si>
  <si>
    <t>ქონების ან მისი ნაწილის განვითარება/განაშენიანება (რაც მოიცავს (მაგრამ შესაძლებელია, არ შემოიფარგლებოდეს) კომერციული/საოფისე/კვების დანიშნულების ობიექტ(ებ)ს, სპორტულ მოედანს, არანაკლებ 50 (ორმოცდაათი) ავტომობილზე გათვლილ ავტოსადგომს) და ამ მიზნით 4 000 000 ლარის ინვესტირება 06.10.2021 წლამდე</t>
  </si>
  <si>
    <t>ქ. თელავში, თამარ მეფის ქუჩაზე, ბინა N1ა-ში პირველ სართულზე მდებარე 39.5 კვ.მ. ფართი (ს/კ 53.20.43.079.01.001ა)</t>
  </si>
  <si>
    <t>ზვიად მიდელაშვილი</t>
  </si>
  <si>
    <t>მთავრობის 2017 წლის 8 სექტემბრის N1921 განკარგულება</t>
  </si>
  <si>
    <t>ქ. თელავში, თამარ მეფის ქუჩაზე, ბინა N4ა-ში პირველ სართულზე მდებარე 39.80 კვ.მ. ფართი (ს/კ 53.20.43.079.01.004ა)</t>
  </si>
  <si>
    <t>გიორგი ქაწაშვილი</t>
  </si>
  <si>
    <t>ქ. თელავში, თამარ მეფის ქუჩაზე, კორპ. 25-ში, ბინა N38-ში მე-5-ე სართულზე მდებარე 50.08 კვ.მ. ფართი (ს/კ 53.20.43.080.01.038)</t>
  </si>
  <si>
    <t>ზვიად თურმანიძე</t>
  </si>
  <si>
    <t>ქ. თელავში, თამარ მეფის ქუჩაზე, კორპ. 25-ში, ბინა N31-ში მე-2-ე სართულზე მდებარე 34.03 კვ.მ. ფართი (ს/კ 53.20.43.080.01.031)</t>
  </si>
  <si>
    <t>ბექა გიგუაშვილი</t>
  </si>
  <si>
    <t>ქ. თელავში, თამარ მეფის ქუჩაზე, კორპ. 25-ში, ბინა N10-ში მე-4-ე სართულზე მდებარე 32.76 კვ.მ. ფართი (ს/კ 53.20.43.080.01.010)</t>
  </si>
  <si>
    <t>ირაკლი დიასამიძე</t>
  </si>
  <si>
    <t>ქ. თელავში, თამარ მეფის ქუჩაზე, კორპ. 26-ში, ბინა N21ა-ში მე-4-ე სართულზე მდებარე 37.83 კვ.მ. ფართი (ს/კ 53.20.43.079.01.021ა)</t>
  </si>
  <si>
    <t>დევი ბლიაძე</t>
  </si>
  <si>
    <t>ქ. თელავში, თამარ მეფის ქუჩაზე, კორპ. 25-ში, ბინა N40-ში მე-5-ე სართულზე მდებარე 34.03 კვ.მ. ფართი (ს/კ 53.20.43.080.01.040)</t>
  </si>
  <si>
    <t>ბესიკ ზედგინიძე</t>
  </si>
  <si>
    <t>ქ. თელავში, თამარ მეფის ქუჩაზე, ბინა N3ა-ში პირველ სართულზე მდებარე 33.90 კვ.მ. ფართი (ს/კ 53.20.43.079.01.003ა)</t>
  </si>
  <si>
    <t>არჩილ ბრეგვაძე</t>
  </si>
  <si>
    <t>ქალაქ თბილისში, ბელიაშვილის ქ. N140-ში მდებარე 14009.00 კვ.მ არასასოფლო - სამეურნეო დანიშნულების მიწის ნაკვეთს და მასზე განთავსებულ შენობა-ნაგებობებს: N1, N2, N3 (ნანგრევი), N4 (ნანგრევი), N5 (მიწის (უძრავი ქონების) საკადასტრო კოდი N01.13.01.004.103) და ქალაქ თბილისში, ბელიაშვილის ქ. N140ა-ში მდებარე 2491.00 კვ.მ არასასოფლო - სამეურნეო დანიშნულების მიწის ნაკვეთს (მიწის (უძრავი ქონების) საკადასტრო კოდი N01.13.01.004.104)</t>
  </si>
  <si>
    <t>შპს თავისუფალი ვაჭრობის კომპლექსი დიღომი-93 201945869</t>
  </si>
  <si>
    <t>მთავრობის 2017 წლის 11 ოქტომბრის N2150 განკარგულება</t>
  </si>
  <si>
    <t>ტყიბულის მუნიციპალიტეტის სოფელ გელათში მდებარე 3 034.00 კვ.მ არასასოფლო - სამეურნეო დანიშნულების მიწის ნაკვეთსა და მასზე განთავსებულ შენობა - ნაგებობებს: №1-ს საერთო ფართით 501.83 კვ.მ, №2 საერთო ფართით 39.50 კვ.მ, №3 (რკინის კონსტრუქცია) (მიწის (უძრავი ქონების) საკადასტრო კოდი: №39.07.28.079)</t>
  </si>
  <si>
    <t>შპს გაზკო 412707101</t>
  </si>
  <si>
    <t>მთავრობის 2017 წლის 11 ოქტომბრის №2149 განკარგულება</t>
  </si>
  <si>
    <t>11.10.2019 წლამდე, ქვის გადამამუშავებელი საწარმოს შექმნა, წარმოების დაწყება და ამ მიზნით 353 200 ლარის ინვესტიციის განხორციელება.</t>
  </si>
  <si>
    <t>ქალაქ წყალტუბოში, თამარ მეფის ქუჩაზე მდებარე 23 536.00 კვ.მ არასასოფლო - სამეურნეო დანიშნულების მიწის ნაკვეთსა და მასზე განთავსებულ შენობა - ნაგებობებს:
№1 - №5, (მიწის (უძრავი ქონების) საკადასტრო კოდი: №29.08.36.110)</t>
  </si>
  <si>
    <t>შპს ჰერბია 221272851</t>
  </si>
  <si>
    <t>მთავრობის 2017 წლის 5 ოქტომბრის №2046 განკარგულება</t>
  </si>
  <si>
    <t>ქონებაზე ბოსტნეულის გადამამუშავებელი საწარმოს და ბოსტნეულის/მწვანილის სასათბურე მეურნეობის შექმნა და წარმოების დაწყება და ამ მიზნით 1 315 600 ლარის ინვესტირება 07.10.2019 წლამდე</t>
  </si>
  <si>
    <t>თელავის მუნიციპალიტეტში, სოფელ ნაფარეულში მდებარე 430.00 კვ.მ არასასოფლო-სამეურნეო დანიშნულების მიწის ნაკვეთს (მიწის (უძრავი ქონების) საკადასტრო კოდი: N57.99.51.063)</t>
  </si>
  <si>
    <t>შპს ლოპოტა 431176817</t>
  </si>
  <si>
    <t>მთავრობის 2017 წლის 26 სექტემბრის №2036 განკარგულება</t>
  </si>
  <si>
    <t>29.10.2018 წლამდე 25 000 ლარის ოდენობის ფულადი კომპენსაციის გადახდა „სატყეო სააგენტოს“ ანგარიშზე, ქონების განვითარება და რანაკლებ 250 000 ლარის ინვესტიციის განხორციელება. ამასთან, არანაკლებ 75% ფართობზე არსებული მერქნიანი მცენარეების შენარჩუნება.</t>
  </si>
  <si>
    <t>ოზურგეთის მუნიციპალიტეტის სოფელ მთისპირში არსებული 69 კვ.მ. არასასოფლო-სამეურნეო დანიშნულების მიწის ნაკვეთი (ს/კ 26.24.14.086)</t>
  </si>
  <si>
    <t>შპს ბახვი ჰაიდრო პაუერ 205270810</t>
  </si>
  <si>
    <t>მთავრობის 2017 წლის 19 ოქტომბრის N2204 განკარგულება</t>
  </si>
  <si>
    <t>დუშეთის მუნიციპალიტეტის სოფელ ხომში მდებარე 9 კვ.მ. არასასოფლო-სამეურნეო დანიშნულების მიწის ნაკვეთს (მიწის (უძრავი ქონების) საკადასტრო კოდი: №71.60.28.522), დუშეთის მუნიციპალიტეტის სოფელ ჩანადირებში მდებარე 12 კვ.მ. არასასოფლო-სამეურნეო დანიშნულების მიწის ნაკვეთს (მიწის (უძრავი ქონების) საკადასტრო კოდი: №71.56.26.114), ახალციხის მუნიციპალიტეტის სოფელ კლდეში მდებარე 9 კვ.მ. არასასოფლო-სამეურნეო დანიშნულების მიწის ნაკვეთს (მიწის (უძრავი ქონების) საკადასტრო კოდი: №62.06.52.345), წყალტუბოს მუნიციპალიტეტის სოფელ გუმბრაში მდებარე 20 კვ.მ. არასასოფლო-სამეურნეო დანიშნულების მიწის ნაკვეთს (მიწის (უძრავი ქონების) საკადასტრო კოდი: №29.09.46.292), ქალაქ გორში, მოსკოვის ქუჩაზე მდებარე 12 კვ.მ. არასასოფლო-სამეურნეო დანიშნულების მიწის ნაკვეთს (მიწის (უძრავი ქონების) საკადასტრო კოდი: №66.45.27.188) და ქალაქ გორში, მოსკოვის ქუჩაზე მდებარე 12 კვ.მ. არასასოფლო-სამეურნეო დანიშნულების მიწის ნაკვეთს (მიწის (უძრავი ქონების) საკადასტრო კოდი: №66.45.27.190)</t>
  </si>
  <si>
    <t>მთავრობის 2017 წლის 13 სექტემბრის №1957 განკარგულება</t>
  </si>
  <si>
    <t>07.11.2018 წლამდე სატრანსფორმატორო პუნქტის განთავსება და ფუნქციონირების დაწყება</t>
  </si>
  <si>
    <t>მცხეთის მუნიციპალიტეტში, სოფელ მუხათგვერდში მდებარე 9 კვ.მ არასასოფლო-სამეურნეო დანიშნულების მიწის ნაკვეთს (მიწის (უძრავი ქონების) საკადასტრო კოდი: №72.12.04.513), მცხეთის მუნიციპალიტეტში, სოფელ წეროვანში მდებარე 9 კვ.მ არასასოფლო-სამეურნეო დანიშნულების მიწის ნაკვეთს (მიწის (უძრავი ქონების) საკადასტრო კოდი: №72.08.12.327), მცხეთის მუნიციპალიტეტში, სოფელ წილკანში მდებარე 20 კვ.მ არასასოფლო-სამეურნეო დანიშნულების მიწის ნაკვეთს (მიწის (უძრავი ქონების) საკადასტრო კოდი: №72.02.42.348) და ქალაქ წალენჯიხაში, სალიას ქუჩაზე მდებარე 20 კვ.მ არასასოფლო-სამეურნეო დანიშნულების მიწის ნაკვეთს (მიწის (უძრავი ქონების) საკადასტრო კოდი: №47.11.43.409)</t>
  </si>
  <si>
    <t>მთავრობის 2017 წლის 5 ოქტომბრის №2082 განკარგულება</t>
  </si>
  <si>
    <t>ხელვაჩაურის მუნიციპალიტეტში, სოფელ თხილნარში მდებარე 256.00 კვ.მ არასასოფლო-სამეურნეო დანიშნულების მიწის ნაკვეთს (მიწის (უძრავი ქონების) საკადასტრო კოდი: №22.28.11.081) და ხელვაჩაურის მუნიციპალიტეტში, სოფელ თხილნარში მდებარე 256.00 კვ.მ არასასოფლო-სამეურნეო დანიშნულების მიწის ნაკვეთს (მიწის (უძრავი ქონების) საკადასტრო კოდი: №22.28.11.079)</t>
  </si>
  <si>
    <t>მთავრობის 2017 წლის 5 ოქტომბრის №2064 განკარგულება</t>
  </si>
  <si>
    <t>31.12.2020 წლამდე უზრუნველყოს „თურქეთის რესპუბლიკასთან დამაკავშირებელი ელექტროგადამცემი ხაზისა და შესაბამისი ინფრასტრუქტურის მშენებლობის შესახებ“ საქართველოს მთავრობასა და სს „ენერგო-პრო ჯორჯიას“ შორის 2009 წლის 4 მარტს გაფორმებული ურთიერთგაგების მემორანდუმით გათვალისწინებული ელექტროგადამცემი ხაზის აშენება და ამავე მემორანდუმით განსაზღვრულ ვადაში ექსპლუატაციაში გაშვება</t>
  </si>
  <si>
    <t>თელავის მუნიციპალიტეტში, სოფელ რუისპირში მდებარე 56500 კვ.მ. სასოფლო-სამეურნეო (სახნავი) დანიშნულების მიწის ნაკვეთს (მიწის (უძრავი ნივთის) საკადასტრო კოდი: N53.11.42.266). და სოფელ იყალთოში მდებარე 5000 კვ.მ. სასოფლო-სამეურნეო (სახნავი) დანიშნულების მიწის ნაკვეთს (მიწის (უძრავი ნივთის) საკადასტრო კოდი: N53.12.38.061); 18639 კვ.მ. სასოფლო-სამეურნეო (სახნავი) დანიშნულების მიწის ნაკვეთს (მიწის (უძრავი ნივთის) საკადასტრო კოდი: N53.12.38.060); 8140 კვ.მ. სასოფლო-სამეურნეო (სახნავი) დანიშნულების მიწის ნაკვეთს (მიწის (უძრავი ნივთის) საკადასტრო კოდი: N53.12.38.027) და 16954 კვ.მ. სასოფლო-სამეურნეო (სახნავი) დანიშნულების მიწის ნაკვეთს (მიწის (უძრავი ნივთის) საკადასტრო კოდი: N53.12.38.029)</t>
  </si>
  <si>
    <t>შპს გოლეთიანის საოჯახო ღვინოები 431432933</t>
  </si>
  <si>
    <t>მთავრობის 2017 წლის 3 ნოემბრის N2299 განკარგულება</t>
  </si>
  <si>
    <t>22.11.2021 წლამდე გადაცემული ქონების 7-%-ზე მრავალწლიანი ნარგავების გაშენება, ინფრასტრუქტურის მოწყობა და ამ მიზნით 200 000 ლარის ინვესტიციის განხორციელება</t>
  </si>
  <si>
    <t>ქ. თელავში, თამარ მეფის ქუჩაზე კორპ. 26-ში, ბინა N11-ში V სართულზე მდებარე 30.80 კვ.მ. ფართი (ს/კ 53.20.43.079.01.011)</t>
  </si>
  <si>
    <t>ბესიკ ბროლაძე</t>
  </si>
  <si>
    <t>ქ. თელავში, თამარ მეფის ქუჩაზე, კორპ. 25-ში, ბინა N39-ში მე-5-ე სართულზე მდებარე 50.65 კვ.მ. ფართი (ს/კ 53.20.43.080.01.039)</t>
  </si>
  <si>
    <t>გოჩა ჯინჭარაძე</t>
  </si>
  <si>
    <t>ჩოხატაურის მუნიციპალიტეტში, სოფელ მეწიეთში არსებულ 5369.00 კვ.მ. არასასოფლო-სამეურნეო დანიშნულების მიწის ნაკვეთს (მიწის (უძრავი ქონების) საკადასტრო კოდი: N28.24.25.001) და ჩოხატაურის მუნიციპალიტეტში, სოფელ მეწიეთში არსებულ 1742.00 კვ.მ. არასასოფლო-სამეურნეო დანიშნულების მიწის ნაკვეთს (მიწის (უძრავი ქონების) საკადასტრო კოდი: N28.24.25.005)</t>
  </si>
  <si>
    <t>მთავრობის 2017 წლის 22 ნოემბრის N2454 განკარგულება</t>
  </si>
  <si>
    <t>29.12.2020 წლამდე უზრუნველყოს საქართველოს მთავრობას, შპს „ენერჯი დეველოფმენტ ჯორჯიას“, სს „ელექტროენერგეტიკული სისტემის კომერციულ ოპერატორს“, სს „საქართველოს სახელმწიფო ელექტროსისტემას“, სს „გაერთიანებულ ენერგეტიკულ სისტემა საქრუსენერგოსა“ და შპს „ენერგოტრანსს“ შორის 2016 წლის 29 დეკემბერს გაფორმებული ურთიერთგაგების მემორანდუმით განსაზღვრული „საშუალა ჰესი 1“ და „საშუალა ჰესი 2“ ჰიდროელექტროსადგურების მშენებლობა და ექსპლუატაციაში მიღება</t>
  </si>
  <si>
    <t>ქ. გურჯაანში, ქოროღლიშვილის ქუჩაზე მდებარე 13359 კვ.მ. არასასოფლო-სამეურნეო დანიშნულების მიწის ნაკვეთი და მასზე არსებული N1 შენობა-ნაგებობა ფართით - 49.40 კვ.მ (მიწის (უძრავი ქონების) საკადასტრო კოდი N51.01.56.322)</t>
  </si>
  <si>
    <t>სს კოტეხი-გურჯაანის ღვინის ქარხანა 227720017</t>
  </si>
  <si>
    <t>მთავრობის 2017 წლის 13 სექტემბრის N1934 განკარგულება</t>
  </si>
  <si>
    <t>12.06.2019 წლამდე სს „კოტეხი-გურჯაანის ღვინის ქარხნის“ (ს/კ 227720017) საკუთრებაში არსებულ, N51.01.56.052 მიწის (უძრავი ქონების) საკადასტრო კოდით რეგისტრირებულ უძრავ ქონებაზე განთავსებული ღვინის ქარხნისათვის დამატებითი ინფრასტრუქტურის მოწყობა და ამ მიზნით 400 000 ლარის ინვესტიციის განხორციელება</t>
  </si>
  <si>
    <t>ყვარლის მუნიციპალიტეტში არსებულ, 3262.00 კვ.მ არასასოფლო - სამეურნეო დანიშნულების მიწის ნაკვეთს (მიწის (უძრავი ქონების) საკადასტრო კოდი: № 57.35.53.087) და ყვარლის მუნიციპალიტეტში არსებულ 2827.00 კვ.მ. არასასოფლო - სამეურნეო დანიშნულების მიწის ნაკვეთს (მიწის (უძრავი ქონების) საკადასტრო კოდი: №57.35.53.089)</t>
  </si>
  <si>
    <t>მთავრობის 2017 წლის 22 ნოემბრის N2453 განკარგულება</t>
  </si>
  <si>
    <t>29.07.2018 წლამდე უზრუნველყოს საქართველოს მთავრობას, შპს „ენერგო ინვესტსა“ და სს „ელექტროენერგეტიკული სისტემის კომერციულ ოპერატორს“ შორის 2015 წლის 31 მარტს გაფორმებული ურთიერთგაგების მემორანდუმით განსაზღვრული ჰიდროელექტროსადგურის „ავანი ჰესის“ აშენება და ამავე მემორანდუმით განსაზღვრულ ვადაში ექსპლუატაციაში მიღება</t>
  </si>
  <si>
    <t>მცხეთის მუნიციპალიტეტში, სოფელ წეროვანში მდებარე 9 კვ.მ. არასასოფლო-სამეურნეო დანიშნულების მიწის ნაკვეთს (მიწის (უძრავი ქონების) საკადასტრო კოდი: №72.08.17.139), გარდაბნის მუნიციპალიტეტში, სოფელ მარტყოფში მდებარე 9 კვ.მ. არასასოფლო-სამეურნეო დანიშნულების მიწის ნაკვეთს (მიწის (უძრავი ქონების) საკადასტრო კოდი: №81.10.39.188), გარდაბნის მუნიციპალიტეტში, სოფელ ნაზარლოში მდებარე 9 კვ.მ. არასასოფლო-სამეურნეო დანიშნულების მიწის ნაკვეთს (მიწის (უძრავი ქონების) საკადასტრო კოდი: №81.17.15.081)</t>
  </si>
  <si>
    <t>მთავრობის 2017 წლის 8 ნოემბრის №2358 განკარგულება</t>
  </si>
  <si>
    <t>12.12.2018 წლამდე სატრანსფორმატორო პუნქტის განთავსება და ფუნქციონირების დაწყება</t>
  </si>
  <si>
    <t>ქ. თბილისში ქერჩის ქუჩა #10-ში მდებარე 996 კვ.მ. არასასოფლო-სამეურნეო დანიშნულების მიწის ნაკვეთი (ს/კ 01.11.05.029.009)</t>
  </si>
  <si>
    <t>ირაკლი კვანტიძე</t>
  </si>
  <si>
    <t>მთავრობის 2017 წლის 22 ნოემბრის N2456 განკარგულება</t>
  </si>
  <si>
    <t>ქ. ზუგდიდში, მეუნარგიას ქ. #9-ში მდებარე 11 კვ.მ. არასასოფლო-სამეურნეო დანიშნულების მიწის ნაკვეთი და მასზე განთავსებული შენობა-ნაგებობა #1 განაშენიანების ფართით 11 კვ.მ. (ს/კ 43.31.49.259) და ქ. ზუგდიდში მეუნარგიას ქ. #9-ში მდებარე 14 კვ.მ. არასასოფლო-სამეურნეო დანიშნულების მიწის ნაკვეთი და მასზე განთავსებული შენობა-ნაგებობა #1 განაშენიანების ფართით 14 კვ.მ. (ს/კ 43.31.49.260)</t>
  </si>
  <si>
    <t>შპს დიარონი 419985010</t>
  </si>
  <si>
    <t>მთავრობის 2017 წლის 8 ნოემბრის N2356 განკარგულება</t>
  </si>
  <si>
    <t>თელავის მუნიციპალიტეტში, სოფელ ვარდისუბანში მდებარე 18895.00 კვ.მ არასასოფლო-სამეურნეო დანიშნულების მიწის ნაკვეთს და მასზე განთავსებულ შენობა-ნაგებობებს: N1 საერთო ფართით 36.02 კვ.მ., N2 საერთო ფართით 37.21 კვ.მ., N3 საერთო ფართით 45.66 კვ.მ., N4 საერთო ფართით 33.66 კვ.მ., N5, N6, N7, N8, N9, N10 (აუზი), N11, N12 (აუზი) (მიწის (უძრავი ქონების) საკადასტრო კოდი №53.19.31.346)</t>
  </si>
  <si>
    <t>გიორგი თათილაშვილი</t>
  </si>
  <si>
    <t>მთავრობის 2017 წლის 26 სექტემბრის №2018 განკარგულება</t>
  </si>
  <si>
    <t>19.12.2019 წლამდე 20 ნომრის მქონე სასტუმროს შექმნა, ექსპლუატაციაში მიღება, ფუნქციონირების დაწყება და ამ მიზნით 1 000 000 ლარის ინვესტიციის განხორციელება</t>
  </si>
  <si>
    <t>დარღვეულია</t>
  </si>
  <si>
    <t>მოთხოვნილია ვალდებლების ცვლილება - მიმდინარეობს წარმოება (შესაბამისი განკარგულების პროექტი გაგზავნილია საქართველოს ეკონომიკისა და მდგრადი განვითარების სამინისტროში)</t>
  </si>
  <si>
    <t>ქ. თბილისში, ჭავჭავაძის ქ. #49-ში მდებარე არასასოფლო-სამეურნეო დანშნულების მიწის ნაკვეთები შენობა ნაგებობებით (ს/კ : 01.14.07.008.131; 01.14.07.008.132; 01.14.07.008.133; 01.14.07.008.134)</t>
  </si>
  <si>
    <t>შპს ნეპტუნი 204962745</t>
  </si>
  <si>
    <t>მთავრობის 2017 წლის 30 ნოემბრის N2513 განკარგულება</t>
  </si>
  <si>
    <t>მცხეთის მუნიციპალიტეტში, სოფელ საგურამოში მდებარე 3 470 კვ.მ არასასოფლო-სამეურნეო დანიშნულების მიწის ნაკვეთს (მიწის (უძრავი ქონების) საკადასტრო კოდი: №72.06.08.777)</t>
  </si>
  <si>
    <t>შპს საგურამო ენერჯი 206337007</t>
  </si>
  <si>
    <t>მთავრობის 2015 წლის 03 დეკემბრის №2592 განკარგულება</t>
  </si>
  <si>
    <t>საქართველოს მთავრობას, შპს „საგურამო ენერჯისა“ და შპს „ჯორჯიან უოთერ ენდ ფაუერს“ შორის 2015 წლის 24 მარტს გაფორმებული ურთიერთგაგების მემორანდუმით გათვალისწინებული „საგურამო ჰესის“ აშენება და ექსპლუატაციაში მიღება</t>
  </si>
  <si>
    <t>თიანეთის მუნიციპალიტეტში, სოფელ საყდრიონში მდებარე 1498.00 კვ.მ არასასოფლო-სამეურნეო დანიშნულების მიწის ნაკვეთსა და მასზე განთავსებულ შენობა-ნაგებობას: N1 (მიწის (უძრავი ქონების) საკადასტრო კოდი: N73.09.26.104)</t>
  </si>
  <si>
    <t>შპს ზარიძე 432385778</t>
  </si>
  <si>
    <t>მთავრობის 2015 წლის 27 ნოემბრის №2549 განკარგულება</t>
  </si>
  <si>
    <t>გადაცემულ ქონებაზე მესაქონლეობის ფერმის (მერძეული-მეხორცული) შექმნა და წარმოების დაწყება არა უგვიანეს 2018 წლის 27 ნოემბრისა და ამ მიზნით არანკლებ 64 396 ლარის ინვესტიციის განხორციელება</t>
  </si>
  <si>
    <t>გარდაბნის მუნიციპალიტეტში, სოფელ მარტყოფში, ვაზიანში მდებარე - 14 265.00 კვ.მ არასასოფლო - სამეურნეო დანიშნულების მიწის ნაკვეთს და მასზე არსებულ შენობა - ნაგებობებს: N1-ს საერთო ფართით 673.44 კვ.მ და N2-ს საერთო ფართით 89.90 კვ.მ (მიწის (უძრავი ქონების) საკადასტრო კოდი: 81.10.28.591) და 6 818.00 კვ.მ არასასოფლო - სამეურნეო დანიშნულების მიწის ნაკვეთს და მასზე არსებულ შენობა - ნაგებობა: N1-ს საერთო ფართით 42.25 კვ.მ (მიწის (უძრავი ქონების) საკადასტრო კოდი: 81.10.28.593)</t>
  </si>
  <si>
    <t>შპს ჯი სი ჯი 405039015</t>
  </si>
  <si>
    <t>მთავრობის 2015 წლის 18 დეკემბრის N2734 განკარგულება</t>
  </si>
  <si>
    <t>18.12.2017 წლამდე ბიტუმოვანი ნივთიერებების მწარმოებელი საწარმოს შექმნა და წარმოების დაწყება და ამ მიზნით 824 468 ლარის ინვესტიციის განხორციელება</t>
  </si>
  <si>
    <t>ქალაქ თბილისში, კაიროს ქუჩა N44-ში (ჭიჭინაძის ჩიხი N1) მდებარე 5184.00 კვ.მ არასასოფლო - სამეურნეო დანიშნულების მიწის ნაკვეთსა და მასზე განთავსებულ შენობა-ნაგებობებს: N1-ს საერთო ფართით 1528.7 კვ.მ და N2-ს საერთო ფართით 44.3 კვ.მ (მიწის (უძრავი ქონების) საკადასტრო კოდი: 01.19.22.006.007)</t>
  </si>
  <si>
    <t>შპს ოცნება 245403086</t>
  </si>
  <si>
    <t>მთავრობის 2016 წლის 18 იანვარს N71 განკარგულება</t>
  </si>
  <si>
    <t>18.01.2018 წლამდე, მერქნის და მისი ნაწარმის და არაძვირფასი ლითონებისა და მათი ნაწარმის მწარმოებელი საწარმოს შექმნა, წარმოების დაწყება და ამ მიზნით 1 982 832 ლარის ინვესტიციის განხორციელება.</t>
  </si>
  <si>
    <t>ქ. თბილისში, აკაკი წერეთლის გამზირზე N142-ში მდებარე 54.67 კვ.მ ფართს და მასზე წილობრივად დამაგრებულ არასასოფლო-სამეურნეო დანიშნულების მიწის ნაკვეთი (მიწის (უძრავი ქონების) საკადასტრო კოდი: N01.13.04.017.037.15.500) და ამ ხელშეკრულებისა და საქართველოს მთავრობის 2015 წლის 9 ნოემბრის N2384 განკარგულების დანართში მითითებული მოძრავი ქონება</t>
  </si>
  <si>
    <t>მთავრობის 2015 წლის 9 ნოემბრის N2384 განკარგულება</t>
  </si>
  <si>
    <t>ქ. თბილისში ოქროყანაში მდებარე 30 კვ.მ. არასასოფლო-სამეურნეო დანიშნულების მიწის ნაკვეთი (ს/კ 01.15.07.002.037)</t>
  </si>
  <si>
    <t>მთავრობის 2015 წლის 19 ნოემბრის N2452 განკარგულება</t>
  </si>
  <si>
    <t>ქ. ბათუმში, ვაჟა-ფშაველას ქუჩა N5-7-ში მდებარე 121.40 კვ.მ ბინა N3-4 და მასზე წილობრივად დამაგრებულ მიწის ნაკვეთს (მიწის(უძრავი ქონების) საკადასტრო კოდი N05.22.11.007.01.504)</t>
  </si>
  <si>
    <t>მერაბ ცინცქილაძე და მაია მიქელაძე</t>
  </si>
  <si>
    <t>მთავრობის 2016 წლის 11 თებერვლის N194 განკარგულება</t>
  </si>
  <si>
    <t>ქალაქ თბილისში, გალავნის ქუჩაზე მდებარე 366.00 კვ.მ არასასოფლო-სამეურნეო დანიშნულების მიწის ნაკვეთს (მიწის (უძრავი ქონების) საკადასტრო კოდი N01.17.02.059.103)</t>
  </si>
  <si>
    <t>ოთარ ნუცუბიძე</t>
  </si>
  <si>
    <t>მთავრობის 2016 წლის 11 თებერვლის N205 განკარგულება</t>
  </si>
  <si>
    <t>ყვარლის მუნიციპალიტეტში, სოფელ შილდაში მდებარე 1571 კვ.მ არასასოფლო-სამეურნეო დანიშნულების მიწის ნაკვეთს (მიწის (უძრავი ქონების) საკადასტრო კოდი: №57.35.52.169)</t>
  </si>
  <si>
    <t>შპს ჰიდროენერჯი 405074324</t>
  </si>
  <si>
    <t>მთავრობის 2016 წლის 19 თებერვლის №262 განკარგულება</t>
  </si>
  <si>
    <t>საქართველოს მთავრობას, შპს „ჰიდროენერჯისა“ და სს „ელექტროენერგეტიკული სისტემის კომერციულ ოპერატორს“ (ს/კ 205170036) შორის 2015 წლის 15 აგვისტოს გაფორმებული ურთიერთგაგების მემორანდუმით გათვალისწინებული „შილდაჰესი 1“-ის აშენება და ექსპლუატაციაში მიღება 25.12.2017 წლამდე.</t>
  </si>
  <si>
    <t>ზუგდიდის მუნიციპალიტეტში, სოფელ ჩხორიაში მდებარე 2 079 კვ.მ არასასოფლო - სამეურნეო დანიშნულების მიწის ნაკვეთს და მასზე არსებულ შენობა-ნაგებობა N1-ს განაშენიანების ფართით - 1 225.4 კვ.მ (მიწის (უძრავი ქონების) საკადასტრო კოდი: 43.01.06.502)</t>
  </si>
  <si>
    <t>შპს გემუანი 401954328</t>
  </si>
  <si>
    <t>მთავრობის 2016 წლის 18 იანვრის N62 განკარგულება</t>
  </si>
  <si>
    <t>18.01.2018 წლამდე საკვები პროდუქტების მწარმოებელი საწარმოს შექმნა და წარმოების დაწყება და ამ მიზნით 622 400 ლარის ინვესტიციის გნხორციელება.</t>
  </si>
  <si>
    <t>ხელშეკრულების დანართ #1-ში მითითებული ქონება (სიღნაღის მუნიციპალიტეტში, სოფელ ბოდბესა და სოფელ მაღაროში მდებარე მილსადენები ს. კოდით 56.00.040)</t>
  </si>
  <si>
    <t>სს სოკარ ჯორჯია გაზ დისტრიბუშენი 203845312</t>
  </si>
  <si>
    <t>მთავრობის 2016 წლის 4 დეკემბრის N2617 განკარგულება</t>
  </si>
  <si>
    <t>ქალაქ თბილისში, გლდანში მდებარე 7 925.00 კვ.მ არასასოფლო - სამეურნეო დანიშნულების მიწის ნაკვეთს (მიწის (უძრავი ქონების) საკადასტრო კოდი: 72.13.33.791)</t>
  </si>
  <si>
    <t>შპს მედ პროჯექტ 400028233</t>
  </si>
  <si>
    <t>მთავრობის 2015 წლის 3 დეკემბრის N2596 განკარგულება</t>
  </si>
  <si>
    <t>04.12.2018 წლამდე ქიმიური და მასთან დაკავშირებული მრეწველობის დარგების პროდუქციის მწარმოებელი საწარმოს შექმნა, წარმოების დაწყება და ამ მიზნით 713 250 ლარის ინვესტიციის განხორციელება</t>
  </si>
  <si>
    <t>აბაშის მუნიციპალიტეტში სოფელ წყემში მდებარე 209077 კვ.მ. სასოფლო-სამეურნეო დანიშნულების მიწის ნაკვეთი (ს/კ 40.16.31.106)</t>
  </si>
  <si>
    <t>კონსტანტინე ჩაჩავა</t>
  </si>
  <si>
    <t>მთავრობის 2015 წლის 11 დეკემბრის N2642 განკარგულება</t>
  </si>
  <si>
    <t>ქალაქ ქუთაისში, ჯავახიშვილის ქუჩა N83დ-სა (ნაკვ. N1) და N83ე-ში (ნაკვ. N1) მდებარე 996.00 კვ.მ არასასოფლო-სამეურნეო დანიშნულების მიწის ნაკვეთი (მიწის (უძრავი ქონების) საკადასტრო კოდი: N03.01.22.101)</t>
  </si>
  <si>
    <t>გური შალამბერიძე</t>
  </si>
  <si>
    <t>მთავრობის 2016 წლის 25 თებერვლის №319 განკარგულება</t>
  </si>
  <si>
    <t>სენაკის მუნიციპალიტეტში, სოფელ მენჯში მდებარე 3 678 კვ.მ არასასოფლო - სამეურნეო დანიშნულების მიწის ნაკვეთს და მასზე განთავსებულ შენობა-ნაგებობა №1-ს საერთო ფართით - 171.7 კვ.მ (მიწის (უძრავი ქონების) საკადასტრო კოდი: 44.05.22.016)</t>
  </si>
  <si>
    <t>შპს ნოჩიოლა ჯორჯია 439863872</t>
  </si>
  <si>
    <t>მთავრობის 2016 წლის 25 თებერვლის №316 განკარგულება</t>
  </si>
  <si>
    <t>25.02.2018 წლამდე თხილის გადამამუშავებელი საწარმოს შექმნა და წარმოების დაწყება და ამ მიზნით განახორციელოს 186 400 ლარის ინვესტიცია.</t>
  </si>
  <si>
    <t>ქალაქ მცხეთაში, დავით აღმაშენებლის ქუჩა N27-ში არსებული 2653.00 კვ.მ არასასოფლო-სამეურნეო დანიშნულების მიწის ნაკვეთსა და მასზე მდებარე შენობა-ნაგებობა N1-ს (მიწის (უძრავი ქონების) საკადასტრო კოდი: 72.07.07.852)</t>
  </si>
  <si>
    <t>დავით ისახანაშვილი</t>
  </si>
  <si>
    <t>მთავრობის 2015 წლის 18 დეკემბრის №2757 განკარგულება</t>
  </si>
  <si>
    <t>14.03.2017 წლამდე სსიპ - საქართველოს ეროვნულ მუზეუმთან შეთანხმებული პროექტის მიხედვით ქ. მცხეთაში, არმაზის დასახლებაში მდებარე სახელმწიფოს საკუთრებაში არსებულ 10350 კვ.მ არასასოფლო-სამეურნეო დანიშნულების მიწის ნაკვეთზე (მიწის (უძრავი ქონების) საკადასტრო კოდი: N72.07.08.236), სახელმწიფოს სასარგებლოდ, უსასყიდლოდ, არანაკლებ 2 (ორი) სართულიანი, არანაკლებ 867 (რვაას სამოცდაშვიდი) კვ.მ ფართის მქონე შენობა-ნაგებობის აშენება და გარემონტება; და ამ მიზნით 500 000 ლარის ინვესტიციის განხორციელება.</t>
  </si>
  <si>
    <t>ქალაქ ფოთში, ახალი პორტის მიმდებარედ არსებულ 64790 კვ.მ არასასოფლო-სამეურნეო დანიშნულების მიწის ნაკვეთს და მასზე განთავსებულ შენობა-ნაგებობებს: №1 – 138,3 კვ.მ; №2 – 43.7 კვ.მ; №3 – 15.83 კვ.მ; №4 – 23.9 კვ.მ და №5 - 69.9 კვ.მ (მიწის (უძრავი ქონების) საკადასტრო კოდი: №04.01.07.711)</t>
  </si>
  <si>
    <t>შპს პეის ტერმინალი 415095033</t>
  </si>
  <si>
    <t>მთავრობის 2015 წლის 18 დეკემბრის №2753 განკარგულება</t>
  </si>
  <si>
    <t>18.09.2019 წლამდე სასაწყობე მეურნეობის შემქნა, აღჭურვა, ფუნქციონირების დაწყება და ამ მიზნით 3 000 000 ლარის ინვესტიციის განხორციელება</t>
  </si>
  <si>
    <t>მარნეულის მუნიციპალიტეტში, სოფელ ილმაზლოში მდებარე 31232.00 კვ.მ არასასოფლო-სამეურნეო დანიშნულების მიწის ნაკვეთს (მიწის (უძრავი ქონების) საკადასტრო კოდი: №83.06.05.966)</t>
  </si>
  <si>
    <t>შპს კარიერი 2015 424070409</t>
  </si>
  <si>
    <t>მთავრობის 2016 წლის 07 მარტის №383 განკარგულება</t>
  </si>
  <si>
    <t>08.03.2016 წლამდე მინერალური პროდუქტების მწარმოებელი საწარმოს შექმნა, წარმოების დაწყება და ამ მიზნით 187 392 ლარის ინვესტიციის განხორციელება.</t>
  </si>
  <si>
    <t>ყვარლის მუნიციპალიტეტში, სოფელ შილდაში მდებარე 1397 კვ.მ არასასოფლო-სამეურნეო დანიშნულების მიწის ნაკვეთს (მიწის (უძრავი ქონების) საკადასტრო კოდი: №57.35.52.171)</t>
  </si>
  <si>
    <t>მთავრობის 2016 წლის 11 თებერვლის №199 განკარგულება</t>
  </si>
  <si>
    <t>ქ. თბილისში, კახეთის გზატკეცილის მე-13 კილომეტრის კორპუს N 1-ში მე-3 სართულზე მდებარე ბინა N 8 - ფართით 57.24 კვ.მ მიწის (უძრავი ქონების) საკადასტრო კოდი N 01.19.25.001.173.01.008)</t>
  </si>
  <si>
    <t>ლეილა თანდაშვილი</t>
  </si>
  <si>
    <t>მთავრობის 2016 წლის 15 მარტის N 456 განკარგულება</t>
  </si>
  <si>
    <t>გარდაბანში, სოფელ კუმისში მდებარე 7026.00 კვ.მ. არასასოფლო-სამეურნეო დანიშნულების მიწის ნაკვეთს (მიწის (უძრავი ქონების ) საკადასტრო კოდი: 81.24.06.451)</t>
  </si>
  <si>
    <t>რკ თანადგომა 426524424</t>
  </si>
  <si>
    <t>მთავრობის 2016 წლის 25 თებერვლის №321 განკარგულება</t>
  </si>
  <si>
    <t>არაუგვიანეს 25.02.2018 წლისა გადაცემულ ქონებაზე“ საკვები პროდუქტების მწარმოებელი საწარმოს შექმნა და წარმოების დაწყება და ამ მიზნით არანაკლებ 70 260 ლარის ინვესტიციის განხორციელება</t>
  </si>
  <si>
    <t>ხელშეკრულების დანართ №1-ში მითითებული უძრავი ქონება (ელექტროგადამცემი ხაზი 01.02.156; 01.02.159) და დანართ №2-ში მითითებული მოძრავი ქონება</t>
  </si>
  <si>
    <t>მთავრობის 2016 წლის 8 იანვრის N5 განკარგულება</t>
  </si>
  <si>
    <t>ქ.რუსთავში, მშენებელთა ქუჩაზე №64-ში მდებარე 7 028 კვ.მ არასასოფლო - სამეურნეო დანიშნულების მიწის ნაკვეთს და მასზე განთავსებულ შენობა-ნაგებობებს: №1 - №6 საერთო განაშენიანების ფართით - 2 135.5 კვ.მ (მიწის (უძრავი ქონების) საკადასტრო კოდი: №02.07.02.514)</t>
  </si>
  <si>
    <t>შპს ნიუ პლასტიკ ჯი 416322107</t>
  </si>
  <si>
    <t>მთავრობის 2016 წლის 9 მარტის №420 განკარგულება</t>
  </si>
  <si>
    <t>„ქონებაზე“ პლასტმასებისა და მათი ნაწარმის მწარმოებელი საწარმოს შექმნა და წარმოების დაწყება არა უგვიანეს 2018 წლის 31 ოქტომბრისა; და ამ მიზნით არანაკლებ 1 699 264 ლარის ინვესტიციის განხორცილება</t>
  </si>
  <si>
    <t>წყალტუბოს მუნიციპალიტეტში, სოფელ გეგუთში მდებარე 4 453.00 კვ.მ არასასოფლო - სამეურნეო დანიშნულების მიწის ნაკვეთს და მასზე განთავსებულ შენობა-ნაგებობებს: №01-ს განაშენიანების ფართით - 439.28 კვ.მ, საერთო ფართით - 428.69 კვ.მ; №02-ს განაშენიანების ფართით - 143.50 კვ.მ, საერთო ფართით - 118.69 კვ.მ; №03-ს ფართით - 31.68 კვ.მ; №04-ს განაშენიანების ფართით - 20.73 კვ.მ, საერთო ფართით - 16.86 კვ.მ; №05-ს განაშენიანების ფართით - 11.67 კვ.მ, საერთო ფართით - 9 კვ.მ; №06-ს ფართით - 8.90 კვ.მ; №07-ს ფართით - 7.12 კვ.მ; (მიწის (უძრავი ქონების) საკადასტრო კოდი: 29.14.33.173)</t>
  </si>
  <si>
    <t>შპს შარა 218022066</t>
  </si>
  <si>
    <t>მთავრობის 2016 წლის 21 მარტის №495 განკარგულება</t>
  </si>
  <si>
    <t>არაუგვიანეს 21.03.2018 წლისა გადაცემულ ქონებაზე მინერალური პროდუქტების მწარმოებელი საწარმოს შექმნა და წარმოების დაწყება და ამ მიზნით 352 000 ლარის ინვესტიციის განხორციელება</t>
  </si>
  <si>
    <t>ყვარლის მუნიციპალიტეტში, შილდაში მდებარე უძრავ ნივთებს: 6017 კვ.მ. არასასოფლო-სამეურნეო დანიშნულების მიწის ნაკვეთი (მიწის (უძრავი ქონების) საკადასტრო კოდი №57.07.61.043), 2997 კვ.მ. არასასოფლო-სამეურნეო დანიშნულების მიწის ნაკვეთს (მიწის (უძრავი ქონების) საკადასტრო კოდი №57.07.61.044), 4529 კვ.მ. სასოფლო-სამეურნეო (სახნავი) დანიშნულების მიწის ნაკვეთს (მიწის (უძრავი ქონების) საკადასტრო კოდი №57.07.61.045) და 12020 კვ.მ. სასოფლო-სამეურნეო (სახნავი) დანიშნულების მიწის ნაკვეთს (მიწის (უძრავი ქონების) საკადასტრო კოდი №57.07.61.046)</t>
  </si>
  <si>
    <t>შპს სმარტ ტრეიდინგი 404492811</t>
  </si>
  <si>
    <t>მთავრობის 2016 წლის 30 მარტის №529 განკარგულება</t>
  </si>
  <si>
    <t>არაუგვიანეს 2018 წლის 23 აპრილისა, პირადად ან/და მესამე პირ(ებ)ის მეშვეობით №57.07.61.045, №57.07.61.044, №57.07.61.043, №57.07.61.046 და №57.07.61.022 საკადასტრო კოდებით რეგისტრირებული უძრავი ნივთების ან/და მათი ნაწილების განვითარება (რაც უნდა მოიცავდეს (მაგრამ შესაძლოა არ შემოიფარგლებოდეს) ღვინის მარნის მშენებლობას/მოწყობას), მათ შორის, არანაკლებ 5000 კვ.მ. ფართზე მრავალწლიანი ნარგავებისა და ვენახის გაშენება და ამ მიზნით არანაკლებ 300 000 ლარის ინვესტიციის განხორციელება</t>
  </si>
  <si>
    <t>თიანეთის მუნიციპალიტეტში, სოფელ ნაქალაქარში მდებარე 2500 კვ.მ არასასოფლო - სამეურნეო დანიშნულების მიწის ნაკვეთი (მიწის (უძრავი ქონების) საკადასტრო კოდი: 73.11.26.041) და თიანეთის მუნიციპალიტეტში, სოფელ ზემო ნაქალაქარში მდებარე 37500 კვ.მ სასოფლო-სამეურნეო (სახნავი) დანიშნულების მიწის ნაკვეთი (მიწის (უძრავი ნივთის) საკადასტრო კოდი: 73.11.26.040);</t>
  </si>
  <si>
    <t>გიორგი ჭუმბურიძე</t>
  </si>
  <si>
    <t>მთავრობის 2016 წლის 25 თებერვლის №313 განკარგულება</t>
  </si>
  <si>
    <t>არაუგვიანეს 2017 წლის 25 ოქტომბრისა პირადად ან/და მესამე პირ(ებ)ის მეშვეობით N73.11.26.041 საკადასტრო კოდით რეგისტრირებულ უძრავ ქონებაზე ან/და მის ნაწილზე არანაკლებ 100 (ასი) სულ მსხვილფეხა რქოსან პირუტყვზე გათვლილი ფერმ(ებ)ის მშენებლობა/მოწყობა და არანაკლებ 100 (ასი) სული მსხვილფეხა რქოსანი პირუტყვის მოშენება და ამ მიზნით არანაკლებ 200 000 ლარის ინვეტიციის განხორციელება</t>
  </si>
  <si>
    <t>ხელშეკრულების დანართ №1-ში და დანართი N2-ში მითითებულ უძრავ ქონება და დანართ №3-ში მითითებულ მოძრავ ქონება</t>
  </si>
  <si>
    <t>მთავრობის 2016 წლის 18 აპრილის №660 განკარგულება</t>
  </si>
  <si>
    <t>ქალაქ თბილისში, რუსთაველის გამზირზე, №37-ის მიმდებარედ არსებულ 11.00 კვ.მ არასასოფლო-სამეურნეო დანიშნულების მიწის ნაკვეთსა და მასზე განთავსებული შენობა-ნაგებობა N1-ს (მიწის (უძრავი ქონების) საკადასტრო კოდის N01.15.04.001.025)</t>
  </si>
  <si>
    <t>შპს ცენტრ პლაზა 204483335</t>
  </si>
  <si>
    <t>მთავრობის 2016 წლის 31 მარტის №558 განკარგულება</t>
  </si>
  <si>
    <t>ყაზბეგის მუნიციპალიტეტში, სოფელ კობში მდებარე 100 კვ.მ. არასასოფლო-სამეურნეო დანიშნულების მიწის ნაკვეთი (ს/კ 74.05.11.203) და ყაზბეგის მუნიციპალიტეტში, სოფელ კობში მდებარე 3274 კვ.მ. არასასოფლო-სამეურნეო დანიშნულების მიწის ნაკვეთი (ს/კ 74.05.11.204)</t>
  </si>
  <si>
    <t>მთავრობის 2016 წლის 8 აპრილის №592 განკარგულება</t>
  </si>
  <si>
    <t>გარდაბანში, სოფელ მარტყოფში მდებარე 101 980.00 კვ.მ არასასოფლო - სამეურნეო დანიშნულების მიწის ნაკვეთს და მასზე განთავსებულ შენობა-ნაგებობებს: №1 - №21, (მიწის (უძრავი ქონების) საკადასტრო კოდი: №81.10.02.340)</t>
  </si>
  <si>
    <t>შპს მარტყოფის ბაგა 402027034</t>
  </si>
  <si>
    <t>მთავრობის 2016 წლის 5 მაისის №771 განკარგულება</t>
  </si>
  <si>
    <t>არაუგვიანეს 05.05.2019 წლისა გადაცემულ ქონებაზე მესაქონლეობის ფერმის (ერძეული-მეხორცული) შექმნა და წარმოების დაწყება და ამ მიზნით არანაკლებ 2 509 408 ლარის ინვესტიციის განხორციელება</t>
  </si>
  <si>
    <t>ქალაქ ბათუმში, დაბა ხელვაჩაურში მდებარე 4189.00 კვ.მ. არასასოფლო-სამეურნეო დანიშნულების მიწის ნაკვეთს (მიწის (უძრავი ქონების) საკადასტრო კოდი N05.35.28.347)</t>
  </si>
  <si>
    <t>შპს თ.ე.მ.ი. ქაფბლოკი 445465513</t>
  </si>
  <si>
    <t>მთავრობის 2016 წლის 11 მაისის №793 განკარგულება</t>
  </si>
  <si>
    <t>12.05.2018 წლამდე სამშენებლო მასალების მწარმოებელი საწარმოს შექმნა, წარმოების დაწყება და ამ მიზნით 1 039 344 ლარის ინვესტიციის განხორციელება</t>
  </si>
  <si>
    <t>ოზურგეთის მუნიციპალიტეტის სოფელ დვაბზუში მდებარე 30 294.00 კვ.მ არასასოფლო - სამეურნეო დანიშნულების მიწის ნაკვეთს და მასზე განთავსებულ შენობა-ნაგებობებს: №1, №2, №3 (ნანგრევი) (მიწის (უძრავი ქონების) საკადასტრო კოდი: №26.19.15.034)</t>
  </si>
  <si>
    <t>შპს ასკანგელ ალიანს 405143786</t>
  </si>
  <si>
    <t>მთავრობის 2016 წლის 5 მაისის №768 განკარგულება</t>
  </si>
  <si>
    <t>05.05.2018 წლამდე მინერალური პროდუქტების მწარმოებელი საწარმოს შექმნა და წარმოების დაწყება და ამ მიზნით 175 896 ლარის ინვესტიციის განხორციელება.</t>
  </si>
  <si>
    <t>დაბა ფოთში, ლარნაკას ქუჩაზე N7-ში მდებარე 2 248 კვ.მ არასასოფლო - სამეურნეო დანიშნულების მიწის ნაკვეთს (მიწის (უძრავი ქონების) საკადასტრო კოდი №04.01.03.809)</t>
  </si>
  <si>
    <t>შპს აისბერგ ფოთი 404879985</t>
  </si>
  <si>
    <t>მთავრობის 2016 წლის 5 მაისის №770 განკარგულება</t>
  </si>
  <si>
    <t>არაუგვიანეს 27.05.2017 წლისა პერადად ან ემსამე პირის მეშვეობით N04.01.03.820 საკდასტრო კოდით რეგოსტრორენი; უძრავ ქონებაზე არანაკლებ 800 კვ.მ მართობის სამაცივრე საწყობის მოწყობა და ამ მიზნით არანაკლებ 400 000 ლარის ინვესტიცის განხორცილება</t>
  </si>
  <si>
    <t>ქ. გორში, სტალინის ქუჩა N26-ში მდებარე 2159 კვ.მ. არასასოფლო-სამეურნეო დანიშნულების მიწის ნაკვეთი და მასზე განთავსებული შენობა-ნაგებობ(ებ)ი: შენობა N1 საერთო ფართით 998.7 კვ.მ., განაშენიანების ფართით 723.15 კვ.მ., შენობა N2 განაშენიანების ფართით 140.79 კვ.მ., შენობა N3 განაშენიანების ფართით 115.08 კვ.მ., შენობა-ნაგებობ(ებ)ის საერთო ფართი: 998.7 კვ.მ (მიწის (უძრავი ქონების) საკადასტრო კოდი N66.45.20.069) და ქ. გორში, სტალინის ქუჩა N26-ში მდებარე 407 კვ.მ. არასასოფლო-სამეურნეო დანიშნულების მიწის ნაკვეთზე არსებული შენობა-ნაგებობიდან 356.10 კვ.მ ფართი და მასზე წილობრივად დამაგრებული მიწის ნაკვეთი (მიწის (უძრავი ქონების) საკადასტრო კოდი N66.45.20.039)</t>
  </si>
  <si>
    <t>სს ინტურისტი 217873120</t>
  </si>
  <si>
    <t>მთავრობის 18/05/2016 წლის №860 განკარგულება</t>
  </si>
  <si>
    <t>ქალაქ ახმეტაში, ორბელიანის ქუჩაზე მდებარე 70 754.00 კვ.მ არასასოფლო - სამეურნეო დანიშნულების მიწის ნაკვეთს და მასზე განთავსებულ შენობა-ნაგებობებს №1-№16 (მიწის (უძრავი ქონების) საკადასტრო კოდი: 50.04.33.207)</t>
  </si>
  <si>
    <t>შპს აგროარომა ჯგუფი 402017483</t>
  </si>
  <si>
    <t>მთავრობის 2016 წლის 7 მარტის №386 განკარგულება</t>
  </si>
  <si>
    <t>არაუგვიანეს 02.06.2019 წლისა პირადად ან/და მესამე პირების მეშვეობით, გდაცემულ„ქონებაზე“ ეთერზეთების, ცხოველების საკვების და ტექსტილის ნაწარმის მწარმოებელი საწარმო(ებ)ის შექმნა და ფუნქციონირების დაწყება და ამ მიზნით 1 200 000 ლარის ინვესტიციის განხორციელება</t>
  </si>
  <si>
    <t>გარდაბნის მუნიციპალიტეტის სოფელ თელეთში მდებარე 4 358. 00 კვ.მ არასასოფლო - სამეურნეო დანიშნულების მიწის ნაკვეთს და მასზე განთავსებულ შენობა - ნაგებობებს: №1-ს და №2-ს (მიწის (უძრავი ქონების) საკადასტრო კოდი: №81.03.01.534)</t>
  </si>
  <si>
    <t>შპს როსტერ 226579921</t>
  </si>
  <si>
    <t>მთავრობის 2016 წლის 18 მაისის №859 განკარგულება</t>
  </si>
  <si>
    <t>არაუგვიანეს 18.05.2018 წლისა გადაცემულ ქონებაზე მეფრინველეობის ფაბრიკის (მხოლოდ მეხორცული მიმართულების გამოსაზრდელი და სანაშენე დანიშნულების მქონე) შექმნა და წარმოების დაწყება და ამ მიზნით არანაკლებ 143 120 ლარის ინვესტიციის განხორციელება</t>
  </si>
  <si>
    <t>ქ. ბათუმში, გონიოს დასახლებაში მდებარე 11 კვ.მ. არასასოფლო-სამეურნეო დანიშნულების მიწის ნაკვეთი (ს/კ 05.36.25.583)</t>
  </si>
  <si>
    <t>მთავრობის 2016 წლის 27 მაისის N927 განკარგულება</t>
  </si>
  <si>
    <t>ახალციხის მუნიციპალიტეტის სოფელ მუსხში მდებარე 1 386.00 კვ.მ არასასოფლო - სამეურნეო დანიშნულების მიწის ნაკვეთს და მასზე განთავსებულ შენობა-ნაგებობა №1-ს (ხარების ბოსელი) - განაშენიანების ფართით - 670 კვ.მ (მიწის (უძრავი ქონების) საკადასტრო კოდი: №62.11.54.017)</t>
  </si>
  <si>
    <t>შპს ფრეკო 402032830</t>
  </si>
  <si>
    <t>მთავრობის 2016 წლის 18 მაისის №861 განკარგულება</t>
  </si>
  <si>
    <t>19.05.2018 წლამდე საკვები პროდუქტის მწარმოებელი საწარმოს შექმნა, წარმოების დაწყება და ამ მიზნით 67 920 ლარის ინვესტიციის განხორციელება.</t>
  </si>
  <si>
    <t>ბორჯომის მუნიციპალიტეტში, დაბა ბაკურიანში მდებარე 76 308 კვ.მ არასასოფლო - სამეურნეო დანიშნულების მიწის ნაკვეთს (მიწის (უძრავი ქონების) საკადასტრო კოდი №64.30.13.021)</t>
  </si>
  <si>
    <t>შპს ჯინო ველნეს გრუპი 436037995</t>
  </si>
  <si>
    <t>მთავრობის 2016 წლის 10 მარტის №429 განკარგულებაში ცვლილების შეტანის თაობაზე“ საქართველოს მთავრობის 2016 წლის 9 ივნისის №1059 განკარგულება</t>
  </si>
  <si>
    <t>პირადად ან/და მესამე პირების მეშვეობით, „ქონებაზე“ ან/და მის ნაწილზე, „მყიდველის“ მიერ სამშენებლო ნებართვის მიღებიდან არაუმეტეს 24 თვის, მაგრამ არაუგვიანეს10.06.2019 წლისა, არანაკლებ 3 000 კვ.მ განაშენიანების ფართობის, ერთდროულად 500 ადამიანის მომსახურების შესაძლებლობის მქონე დასასვენებელ - გამაჯანსაღებელი ცენტრის (რომელიც მოიცავს (მაგრამ შესაძლოა, არ შემოიფარგლებოდეს) დასასვენებელ და გასართობ პარკს, რესტორანს, კაფე-ბარ(ებ)ს, ღია და დახურული ტიპის აუზ(ებ)ს, ფიტნეს, გამაჯანსაღებელ ან/და სარეაბილიტაციო ზონას, კომერციულ ფართ(ებ)ს) შექმნა, მათ შორის, მშენებლობა, ექსპლუატაციაში მიღება, აღჭურვა და ფუნქციონირების დაწყება და ამ მიზნით არანაკლებ 4 200 000 ლარის ინვესტიციის განხორციელება</t>
  </si>
  <si>
    <t>ქალაქ თბილისში, ღოღობერიძის ქუჩა N67-ში მდებარე 12 895.00 კვ.მ არასასოფლო - სამეურნეო დანიშნულების მიწის ნაკვეთს და მასზე განთავსებულ შენობა-ნაგებობა №1 - №7, №8 -(ნანგრევი), №9, №10 (მიწისქვეშა ნაგებობა) (მიწის (უძრავი ქონების) საკადასტრო კოდი: №01.18.13.034.033)</t>
  </si>
  <si>
    <t>შპს ვუდმასტერი 405130585</t>
  </si>
  <si>
    <t>მთავრობის 2016 წლის 13 ივნისის №1126 განკარგულება</t>
  </si>
  <si>
    <t>13.06.2018 წლამდე ავეჯის, მერქნისა და მისი ნაწარმის, ყველა სახის საათებისა და მათი ნაწილების მწარმოებელი საწარმოს შექმნა და წარმოების დაწყება და ამ მიზნით 1 793 760 ლარის ინვესტიციის განხორციელება.</t>
  </si>
  <si>
    <t>ქალაქ თბილისში, თბილისის ზღვის მიმდებარე ტერიტორიაზე მდებარე 24.00 კვ.მ. არასასოფლო-სამეურნეო დანიშნულების მიწის ნაკვეთს (მიწის (უძრავი ქონების) საკადასტრო კოდი N01.12.04.004.050)</t>
  </si>
  <si>
    <t>მთავრობის 2016 წლის 27 მაისის N924 განკარგულება</t>
  </si>
  <si>
    <t>„ხელშეკრულების“ დანართი N1-ში მითითებულ უძრავ ქონება (მიწის საკ კოდი: 01.18.03.012.009.03.500; 01.18.03.012.009.03.501) და დანართი N2-ში მითითებულ მოძრავ ქონება</t>
  </si>
  <si>
    <t>მთავრობის 2016 წლის 27 მაისის N923 განკარგულება</t>
  </si>
  <si>
    <t>გურჯაანის მუნიციპალიტეტში, სოფელ კაჭრეთში მდებარე 15779 კვ.მ. არასასოფლო-სამეურნეო დანიშნულების მიწის ნაკვეთს და მასზე არსებულ შენობა-ნაგებობებს: N1-N12 (მიწის (უძრავი ქონების) საკადასტრო კოდი: N51.20.63.212) და 2306 კვ.მ. სასოფლო-სამეურნეო (სახნავი) დანიშნულების მიწის ნაკვეთს (მიწის (უძრავი) ქონების) საკადასტრო კოდი N51.20.63.211)</t>
  </si>
  <si>
    <t>ეკა კოპალეიშვილი</t>
  </si>
  <si>
    <t>მთავრობის 2016 წლის 18 მაისის №851 განკარგულება</t>
  </si>
  <si>
    <t>25.06.2019 წლამდე უძრავ ქონებაზე 750 000 ლარის ინვესტიციის განხორციელება.</t>
  </si>
  <si>
    <t>ქალაქი თბილისი, წყნეთის გზატკეცილი N 39-ში, სადარბაზო N 2, ბინა N 42-ში მდებარე 81.40 კვ.მ. (ს/კ 01.14.06.007.017.01.01.042) და სადარბაზო N 2 ბინა N 43-ში მდებარე 76.50 კვ.მ. (ს/კ 01.14.06.007.017.01.01.043) ფართი</t>
  </si>
  <si>
    <t>მარინე რუაძე</t>
  </si>
  <si>
    <t>მთავრობის 2016 წლის 9 ივნისის № 1065 განკარგულება</t>
  </si>
  <si>
    <t>ქალაქი თბილისი, წყნეთის გზატკეცილი N 39-ში, სადარბაზო N 1, ბინა N 16-ში მდებარე 87.10 კვ.მ. ფართი (ს/კ 01.14.06.007.017.01.01.016)</t>
  </si>
  <si>
    <t>მარინე მამაცაშვილი</t>
  </si>
  <si>
    <t>ქალაქ ბორჯომში, რუსთაველის ქუჩა N101-ში მდებარე 2 301 კვ.მ არასასოფლო - სამეურნეო დანიშნულების მიწის ნაკვეთს და მასზე განთავსებულ 1 801 კვ.მ საცურაო აუზს (მიწის (უძრავი ქონების) საკადასტრო კოდი №64.23.02.127)</t>
  </si>
  <si>
    <t>შპს სამკურნალო - სპორტული გამაჯანსაღებელი კომპლექსი ოლიმპი 226156398</t>
  </si>
  <si>
    <t>მთავრობის 2016 წლის 14 ივნისის №1141 განკარგულება</t>
  </si>
  <si>
    <t>30.06.2018 წლამდე საცურაო კომპლექსის (რომელიც მოიცავს (მაგრამ შესაძლოა არ შემოიარგლებოდეს) დახურული ტიპის აუს(ებ)ს, ჯამში არანაკლებ 40 ადამიანზე გათვლილ, არანაკლებ 2 გასახდელ ოთანს, არანაკლებ 12 ინდივიდუალურ საშხაპეს) შექმნას და ფუნქციონირების დაწყება. ვალდებულების შესრულების მიზნით 1 050 000 ლარის ინვესტიციის განხორიცელება.</t>
  </si>
  <si>
    <t>ქობულეთი, კაიკაციშვილის ქუჩის მიმდებარედ 15 კვ.მ. არასასოფლო - სამეურნეო დანიშნულების მიწის ნაკვეთი 20.42.11.473
ქობულეთი, ფიჭვნარში მდებარე 34 კვ.მ. არასასოფლო - სამეურნეო დანიშნულების მიწის ნაკვეთი 20.42.05.338
ქობულეთი, თავისუფლების ქუჩის მიმდებარედ 34 კვ.მ. არასასოფლო - სამეურნეო დანიშნულების მიწის ნაკვეთი 20.42.07.470
ქობულეთი, თავისუფლების ქუჩის მიმდებარედ 34 კვ.მ. არასასოფლო - სამეურნეო დანიშნულების მიწის ნაკვეთი 20.42.07.471
ქობულეთი, თავისუფლების ქუჩის მიმდებარედ 36 კვ.მ. არასასოფლო - სამეურნეო დანიშნულების მიწის ნაკვეთი 20.42.07.472
ქობულეთი, თავისუფლების ქუჩის მიმდებარედ 36 კვ.მ. არასასოფლო - სამეურნეო დანიშნულების მიწის ნაკვეთი 20.42.07.473
ქობულეთი, თავისუფლების ქუჩის მიმდებარედ 94 კვ.მ. არასასოფლო - სამეურნეო დანიშნულების მიწის ნაკვეთი 20.42.07.474
ქობულეთი, ფიჭვნარში მდებარე 34 კვ.მ. არასასოფლო - სამეურნეო დანიშნულების მიწის ნაკვეთი 20.42.05.348 ქობულეთი, ფიჭვნარში მდებარე 72 კვ.მ. არასასოფლო - სამეურნეო დანიშნულების მიწის ნაკვეთი 20.42.05.349</t>
  </si>
  <si>
    <t>მთავრობის 2016 წლის 31 მარტის №561 განკარგულება</t>
  </si>
  <si>
    <t>ქობულეთის მუნიციპალიტეტში 35 კვ ძაბვის ელექტროგადამცემი ხაზის (ქობულეთი-ივერიას) აშენება და კანონმდებლობით გათვალისწინებული წესით ექსპლუატაციაში მიღება 29.06.2017 წლამდე</t>
  </si>
  <si>
    <t>ქალაქი რუსთავში, XVI მკ/რ-ში, სტამბულის ბაზრის მიმდებრე ტერიტორია, არასასოფლო-სამეურნეო დანიშნულების 96 კვ.მ. (ს/კ 02.02.03.304) და ქ. რუსთავში XVI მკ/რ-ის მიმდებარე ტერიტორია, 45 კვ.მ. (ს/კ 02.02.03.883) მიწის ნაკვვეთი</t>
  </si>
  <si>
    <t>გიორგი ქუთათელაძე</t>
  </si>
  <si>
    <t>მთავრობის 2016 წლის 23 ივნისის N 1194 განკარგულება</t>
  </si>
  <si>
    <t>ქალაქი რუსთავში, XVI მკ/რ-ში, სტამბულის ბაზრის მიმდებრე ტერიტორია, არასასოფლო-სამეურნეო დანიშნულების 106 კვ.მ. (ს/კ 02.02.03.169), 88.27 კვ.მ. (02.02.03.180) და 101 კვ.მ. (ს/კ 02.02.03.214) მიწის ნაკვვეთი</t>
  </si>
  <si>
    <t>შპს ლაზარე 416288966</t>
  </si>
  <si>
    <t>ქალაქი რუსთავში, XVI მკ/რ-ის მიმდებრე ტერიტორია, არასასოფლო-სამეურნეო დანიშნულების 42 კვ.მ. (ს/კ 02.02.03.880) და 23 კვ.მ. (ს/კ 02.02.03.881) მიწის ნაკვეთი</t>
  </si>
  <si>
    <t>სალომე საყვარელიძე</t>
  </si>
  <si>
    <t>გარდაბანში, სოფელ მარტყოფში მდებარე 10 054.00 კვ.მ არასასოფლო - სამეურნეო დანიშნულების მიწის ნაკვეთი (მიწის (უძრავი ქონების) საკადასტრო კოდი: №81.10.27.937)</t>
  </si>
  <si>
    <t>შპს ჯორჯიან ინდასთრი 405153300</t>
  </si>
  <si>
    <t>მთავრობის 2016 წლის 23 ივნისის №1196 განკარგულება</t>
  </si>
  <si>
    <t>ონებაზე ბიტუმოვანი ნივთიერებების მწარმოებელი საწარმოს შექმნა და წარმოების დაწყება არაუგვიანეს 22.06.2018 წლისა და ამ მიზნით არანაკლებ 321 728 ლარის ინვესტიციის განხორციელება</t>
  </si>
  <si>
    <t>მცხეთის მუნიციპალიტეტში, სოფელ ჯიღაურაში მდებარე 51876 კვ.მ სასოფლო-სამეურნეო (სახნავი) დანიშნულების მიწის ნაკვეთი (მიწის (უძრავი ნივთის) საკადასტრო კოდი: N72.04.05.380) და მცხეთის მუნიციპალიტეტში, სოფელ ახალუბანში მდებარე 4473 კვ.მ სასოფლო-სამეურნეო (სახნავი) დანიშნულების მიწის ნაკვეთი (მიწის (უძრავი ნივთის) საკადასტრო კოდი: N72.02.42.303)</t>
  </si>
  <si>
    <t>შპს სოფლის მეურნეობის განვითარების კომპანია 404505095</t>
  </si>
  <si>
    <t>მთავრობის 2016 წლის 01 ივლისის №1266 განკარგულება</t>
  </si>
  <si>
    <t>12.07.2018 წლამდე, ქონების 70 %-ზე მრავალწლიანი ნარგავების გაშენება; ქონებაზე ან მათ ნაწილზე ან/და მათ ნაწილზე ინფრასტრუქტურის მოწყობა, მათ შორის, საირიგაციო სისტემით და დამცავი მესრით უზრუნველყოფა; ამ ვალდებულებების შესრულების მიზნით 130 000 ლარის ინვესტიციის განხორციელება.</t>
  </si>
  <si>
    <t>თელავში, სოფელ იყალთოში მდებარე 28074 კვ.მ სასოფლო-სამეურნეო (სახნავი) დანიშნულების მიწის ნაკვეთი (მიწის (უძრავი ქონების) საკადასტრო კოდი: N53.12.38.038)</t>
  </si>
  <si>
    <t>მამუკა დოლიძე</t>
  </si>
  <si>
    <t>მთავრობის 2016 წლის 23 ივნისის №1199 განკარგულება</t>
  </si>
  <si>
    <t>23.01.2018 წლამდე ქონების ფართობის არანაკლებ 70%-ზე მრავალწლიანი ნარგავების გაშენება,ინფრასტრუქტურის მოწყობა (რაც მოიცავს (მაგრამ არ შემოიფარგლება) შოდა გზების მოწყობას, დამცავი მესრით იზრუნველყოფას) და ამ მიზნით 100 000 ლარის ინვესტიცია</t>
  </si>
  <si>
    <t>ქ. თბილისი, ქუჩა გიორგი აბაშვილი #3, კორპუსი 9, ბინა #18 ფართობით 40.90 კვ.მ. (ს/კ 01.19.19.005.061.01.018)</t>
  </si>
  <si>
    <t>დარეჯან პაპავა ; თემური მეჯიტოვი ; მიმოზა მეჯიტოვი</t>
  </si>
  <si>
    <t>მთავრობის 2016 წლის 18 მაისის №850 განკარგულება</t>
  </si>
  <si>
    <t>ქ. თბილისი, ქუჩა გიორგი აბაშვილი #3, კორპუსი 9, ბინა #33 ფართობით 40.90 კვ.მ. (ს/კ 01.19.19.005.061.01.033)</t>
  </si>
  <si>
    <t>ხათუნა ბერაძე</t>
  </si>
  <si>
    <t>ქ. თბილისი, ქუჩა გიორგი აბაშვილი #3, კორპუსი 9, ბინა #16 ფართობით 40.90 კვ.მ. (ს/კ 01.19.19.005.061.01.016)</t>
  </si>
  <si>
    <t>მანანა ნათბილაძე</t>
  </si>
  <si>
    <t>ქ. თბილისი, ქუჩა გიორგი აბაშვილი #3, კორპუსი 9, ბინა #234 ფართობით 40.90 კვ.მ. (ს/კ 01.19.19.005.061.01.234)</t>
  </si>
  <si>
    <t>ნათია ცაგურია ; ვახტანგ ჟვანია ; ანანო ჟვანია</t>
  </si>
  <si>
    <t>ქ. თბილისი, ქუჩა გიორგი აბაშვილი #3, კორპუსი 9, ბინა #44 ფართობით 40.90 კვ.მ. (ს/კ 01.19.19.005.061.01.044)</t>
  </si>
  <si>
    <t>სონია გოგიჩაშვილი ; შალვა გოგიჩაშვილი</t>
  </si>
  <si>
    <t>ქ. თბილისი, ქუჩა გიორგი აბაშვილი #3, კორპუსი 9, ბინა #9 ფართობით 40.90 კვ.მ. (ს/კ 01.19.19.005.061.01.009)</t>
  </si>
  <si>
    <t>ელისო ლურსმანაშვილი ; საბა კუცია</t>
  </si>
  <si>
    <t>ქ. თბილისი, ქუჩა გიორგი აბაშვილი #3, კორპუსი 9, ბინა #235 ფართობით 40.90 კვ.მ. (ს/კ 01.19.19.005.061.01.235)</t>
  </si>
  <si>
    <t>ირინა კიკნაძე ; ანა შოშიაშვილი ; იზა შოშიაშვილი ალექსი შოშიაშვილი</t>
  </si>
  <si>
    <t>ქ. თბილისი, ქუჩა გიორგი აბაშვილი #3, კორპუსი 9, ბინა #223 ფართობით 40.90 კვ.მ. (ს/კ 01.19.19.005.061.01.223)</t>
  </si>
  <si>
    <t>მარი ვახტანგიშვილი ; მიხეილ მოდებაძე ; კარლო მოდებაძე ; ლიზიკო ქარელი</t>
  </si>
  <si>
    <t>ქალაქ ამბროლაურში, გურგენიძის ქუჩა №18-ის მიმდებარედ არსებულ 7288.00 კვ.მ არასასოფლო-სამეურნეო დანიშნულების მიწის ნაკვეთს (მიწის (უძრავი ქონების) საკადასტრო კოდი: №86.19.23.033)</t>
  </si>
  <si>
    <t>შპს იწის წყალი 402033063</t>
  </si>
  <si>
    <t>მთავრობის 2016 წლის 18 ივლისის №1437 განკარგულება</t>
  </si>
  <si>
    <t>18.07.2018 წლამდე არაალკოჰოლური სასმელების მწარმოებელი საწარმოს შექმნა და წარმოების დაწყება და ამ მიზნით 233 200 ლარის ინვესტიციის განხორციელება</t>
  </si>
  <si>
    <t>საწარმოს შექმინისა და ინვესტიციის ვალდებულებები შესრულებულია, თუმცა დარღვეული წარმოების მოცულობის უზრუნველყოფის ვალდებულება,</t>
  </si>
  <si>
    <t>გორის რაიონში, სოფ. სვენეთში მდებარე 2887 კვ.მ. სასოფლო-სამეურნეო დანიშნულების მიწის ნაკვეთი (ს/კ 66.54.21.282)</t>
  </si>
  <si>
    <t>ზურაბი ღერკენაშვილი</t>
  </si>
  <si>
    <t>მთავრობის 2016 წლის 18 ივლისის №1436 განკარგულება</t>
  </si>
  <si>
    <t>ქ. თბილისში, კახეთის გზ. მე-13 კმ. კორპ #1, მე-2 სართულზე მდებარე ბინა #5, ფართობით 55.68 კვ.მ. (ს/კ 01.19.25.001.173.01.005)</t>
  </si>
  <si>
    <t>ეკატერინე ჯაშიაშვილი</t>
  </si>
  <si>
    <t>ქ. თბილისში, კახეთის გზ. მე-13 კმ. კორპ #1, მე-3 სართულზე მდებარე ბინა #16, ფართობით 41.65 კვ.მ. (ს/კ 01.19.25.001.173.01.016)</t>
  </si>
  <si>
    <t>ზაალი ტაბატაძე</t>
  </si>
  <si>
    <t>ქ. თბილისში, კახეთის გზ. მე-13 კმ. კორპ #1, I სართულზე მდებარე ბინა #2, ფართობით 55.63 კვ.მ. (ს/კ 01.19.25.001.173.01.002)</t>
  </si>
  <si>
    <t>გიორგი ნოზაძე</t>
  </si>
  <si>
    <t>ქ. თბილისში, კახეთის გზ. მე-13 კმ. სახლი #2, მე-2 სართულზე მდებარე ბინა #6, ფართობით 82.94 კვ.მ. (ს/კ 01.19.25.001.173.02.006)</t>
  </si>
  <si>
    <t>ვლადიმერი ქშუტაშვილი</t>
  </si>
  <si>
    <t>ქ. თბილისში, კახეთის გზ. მე-13 კმ. სახლი #2, მე-2 სართულზე მდებარე ბინა #15, ფართობით 41.21 კვ.მ. (ს/კ 01.19.25.001.173.02.015)</t>
  </si>
  <si>
    <t>ნინო ელიკაშვილი</t>
  </si>
  <si>
    <t>ქ. თბილისში, კახეთის გზ. მე-13 კმ. სახლი #2, მე-3 სართულზე მდებარე ბინა #18, ფართობით 41.23 კვ.მ. (ს/კ 01.19.25.001.173.02.018)</t>
  </si>
  <si>
    <t>სერგო გაბუნია</t>
  </si>
  <si>
    <t>ქალაქ თბილისში, ბაგებში, წყნეთის გზატკეცილის N 36ა-ში მდებარე შენობა-ნაგებობა N 1-ის (მშენებარე) მე-6 სართულზე არსებული ბინა N 20 ფართით 134,6 კვ.მ. (მ/შ შემინული ფართი - 115.5 კვ.მ. საზაფხულო ფართი-19.1 კვ.მ.) და მასზე წილობრივად დამაგრებული მიწის ნაკვეთი (მიწის (უძრავი ქონების) საკადასტრო კოდი 01.14.08.002.013.01.01.020)</t>
  </si>
  <si>
    <t>შავლეგო ტაბატაძე</t>
  </si>
  <si>
    <t>მთავრობის 2016 წლის 3 აგვისტოს № 1577 განკარგულება</t>
  </si>
  <si>
    <t>ქალაქ თბილისში, კახეთის გზატკეცილზე „ავტოვაზის“ მიმდებარედ არსებულ 12064 კვ.მ (ს/კ 01.19.18.005.102) და ამავე მისამართზე არსებულ 4928 კვ.მ არასასოფლო-სამეურნეო დანიშნულების მიწის ნაკვეთებს (ს/კ 01.19.18.005.104)</t>
  </si>
  <si>
    <t>შპს კაფსულო 405139425</t>
  </si>
  <si>
    <t>მთავრობის 2016 წლის 16 აგვისტოს №1671 განკარგულება</t>
  </si>
  <si>
    <t>24.08.2018 წლამდე „ქონებაზე“ ან/და მის ნაწილზე ყავის გადამამუშავებელი საწარმოსა და საჩვენებელი/საგამოფენო დარბაზ(ებ)ის შექმნა, აღჭურვა და ფუნქციონირების დაწყება და ეზოს კეთილმოწყობა (რაც მოიცავს (მაგრამ შესაძლოა არ შემოიფარგლებოდეს) გადაცემული უძრავი ქონების ან/და მისი ნაწილის შემოღობვას, გამწვანებას, გარე განათებას, არანაკლებ 20 (ოცი) ავტომობილზე გათვლილ ავტოსადგომს). და ამ მიზნით 11 277 000 ლარის ოდენობის ინვესტიციის განხორციელება. საწარმო(ებ)ში არანაკლებ 30 (ოცდაათი) ადამიანის დასაქმება, არანაკლებ 2 (ორი) წლის ვადით.</t>
  </si>
  <si>
    <t>ქობულეთში, სოფელ ციხისძირში მდებარე 981.00 კვ.მ არასასოფლო - სამეურნეო დანიშნულების მიწის ნაკვეთი და მასზე განთავსებული შენობა-ნაგებობა №1 - საერთო ფართით - 1206.8 კვ.მ (I სართული 218.7 კვ.მ, II სართული 248.7 კვ.მ, III სართული 243 კვ.მ, IV სართული 254.2 კვ.მ, V სართული 242.2 კვ.მ) (მიწის (უძრავი ქონების) საკადასტრო კოდი: 20.46.01.640)</t>
  </si>
  <si>
    <t>შპს ქარაფი 446951148</t>
  </si>
  <si>
    <t>მთავრობის 2016 წლის 09 ივნისის №1063 განკარგულება</t>
  </si>
  <si>
    <t>28.08.2017 წლამდე ა) „ქონებაზე“ არანაკლებ 23 (ოცდასამი) ნომრის მქონე სასტუმროს შექმნა (მათ შორის, მშენებლობა/რეკონსტრუქცია/რემონტი), კანონით დადგენილი წესით ექსპლუატაციაში მიღება, აღჭურვა და ფუნქციონირების დაწყება; ბ) „ხელშეკრულების“ 4.1.1. მუხლის „ა“ ქვეპუნქტით გათვალისწინებული სასტუმროს ტერიტორიის კეთილმოწყობა, რაც მოიცავს (მაგრამ შესაძლოა, არ შემოიფარგლებოდეს) „ქონების“ შემოღობვას, გამწვანებას და გარე განათებას;
ვალდებულებების შესრულების მიზნით, არანაკლებ 200 000 (ორასი ათასი) აშშ დოლარის ინვესტიციის განხორციელება.</t>
  </si>
  <si>
    <t>ხობის მუნიციპალიტეტში, სოფელ ახალ სოფელში მდებარე, წინამდებარე „ხელშეკრულების“ №1 დანართში მითითებულ უძრავ ნივთებს (შემდეგში, „ქონება“45.01.24.047, 45.01.24.048 და 45.01.24.049 )</t>
  </si>
  <si>
    <t>შპს ხარება №405132725</t>
  </si>
  <si>
    <t>მთავრობის 2016 წლის 09 ივნისის №1066 განკარგულება</t>
  </si>
  <si>
    <t>09.09.2019 წლამდე №45.01.24.047, №45.01.24.048 და №45.01.24.049 საკადასტრო კოდებით რეგისტრირებული მიწის ნაკვეთის საერთო ფართობის 25%-ზე მრავალწლიანი ნარგავების გაშენება, აგროტექნიკის შეძენა, გადაცემულ ქონებაზე ან მის ნაწილზე ინფრასტრუქტურის მოწყობა და ამ მიზნით 2 241 940,45 ლარის ინვესტიციის განხორციელება</t>
  </si>
  <si>
    <t>ქალაქ თბილისში, გმირ კურსანტების ქუჩის II შესახვევის N7-ში მდებარე 8991.00 კვ.მ. არასასოფლო-სამეურნეო დანიშნულების მიწის ნაკვეთსა და მასზე განთავსებულ შენობა-ნაგებობებს: N1, საერთო ფართით - 584.52 კვ.მ., N2, საერთო ფართით - 43.21 კვ.მ., N3, საერთო ფართით - 52.25 კვ.მ. და N4 (მიწის (უძრავი ქონების) საკადასტრო კოდი N01.11.05.031.001)</t>
  </si>
  <si>
    <t>შპს ხორცპროდუქტების ქარხანა - ვაკე 205264284</t>
  </si>
  <si>
    <t>მთავრობის 2016 წლის 16 აგვისტოს №1672 განკარგულება</t>
  </si>
  <si>
    <t>გადაცემულ ქონებაზე საკვები პროდუქტების მწარმოებელი საწარმოს შექმნა დაწარმოების დაწყები არაუგვიანეს 2019 წლის 16 აგვისტოსი და ამ მიზნით არანაკლებ 3 755 202 ლარის ინვესტიციის განხორციელება</t>
  </si>
  <si>
    <t>ქალაქ თბილისში, კანდელაკის ქუჩა N6-ში (ნაკვეთი 04/033) არსებულ შენობა-ნაგებობა N1-ში მდებარე ბინას N9 - ფართით 140.22 კვ.მ. და მასზე წილობრივად დამაგრებული მიწის ნაკვეთს (მიწის (უძრავი ქონების) საკადასტრო კოდი N 01.10.14.004.033.01.009)</t>
  </si>
  <si>
    <t>ბესარიონ ბერულაშვილი</t>
  </si>
  <si>
    <t>მთავრობის 2016 წლის 29 აგვისტოს №1768 განკარგულება</t>
  </si>
  <si>
    <t>ქ. თბილისში, სოფელ გლდანში მდებარე 140 კვ.მ. არასასოფლო-სამეურნეო დანიშნულების მიწის ნაკვეთს (მიწის (უძრავი ქონების) საკადასტრო კოდი N72.13.16.372)</t>
  </si>
  <si>
    <t>შპს ყაზტრანსგაზ-თბილისი №205129617</t>
  </si>
  <si>
    <t>მთავრობის 2016 წლის 26 აგვისტოს №1756 განკარგულება</t>
  </si>
  <si>
    <t>ქ. თბილისში, სოფელ გლდანში მდებარე 140 კვ.მ. არასასოფლო-სამეურნეო დანიშნულების მიწის ნაკვეთზე (ს/კ: N72.13.16.372) ან/და მის ნაწილზე გაზგამანაწილებელი სადგურის მშენებლობა და ექსპლუატაციაში მიღება არაუგვიანეს 2017 წლის 01 თებერვლისა</t>
  </si>
  <si>
    <t>ქ. წყალტუბოში, რუსთაველის ქუჩა N8-ში მდებარე 13 165.00 კვ.მ. არასასოფლო-სამეურნეო დანიშნულების მიწის ნაკვეთს და მასზე განთავსებულ შენობა-ნაგებობებს: N01-განაშენიანების ფართით - 995,82 კვ.მ. (ნახევრად დანგრეული) და N02 - განაშენიანების ფართით - 79.06 კვ.მ (დანგრეული) (მიწის (უძრავი ქონების) საკადასტრო კოდი N29.08.34.054)</t>
  </si>
  <si>
    <t>შპს ნითა ( №206037803)</t>
  </si>
  <si>
    <t>მთავრობის 2016 წლის 23 ივნისი №1195 განკარგულება</t>
  </si>
  <si>
    <t>23.09.2019 წლამდე „ქონებაზე“ ან/და მის ნაწილზე არანაკლებ 50-ნომრიანი (ორმოცდაათნომრიანი) სასტუმროს მშენებლობა/რეკონსტრუქცია, ექსპლუატაციაში მიღება, აღჭურვა, ფუნქციონირების დაწყება და სასტუმროს ეზოს კეთილმოწყობა (რაც მოიცავს, მაგრამ შესაძლოა არ შემოიფარგლებოდეს, „ქონების“ ან/და მისი ნაწილის შემოღობვას, გამწვანებას, გარე განათებას, არანაკლებ 20 (ოცი) ავტომობილზე გათვლილ ავტოსადგომს);
ვალდებულების შესრულების მიზნით, განახორციელოს არანაკლებ 5 000 000 (ხუთი მილიონი) ლარის ინვესტიციის განხორციელება.</t>
  </si>
  <si>
    <t>ქალაქ ვანში, რუსთაველის ქუჩა N22-ში მდებარე 674 კვ.მ. არასასოფლო-სამეურნეო დანიშნულების მიწის ნაკვეთს და მასზე განთავსებულ შენობა-ნაგებობა N1 (საერთო ფართით - 205.02 კვ.მ) (მიწის (უძრავი ქონების) საკადასტრო კოდი N31.01.30.108)</t>
  </si>
  <si>
    <t>რკ კოოპერატივი თაფლი საჩინო ( №429650399)</t>
  </si>
  <si>
    <t>მთავრობის 2016 წლის 30 ივნისის №1235 განკარგულება</t>
  </si>
  <si>
    <t>27.03.2018 წლამდე ყოველდღიურად 4 ტონა თაფლის გადამუშავების შესაძლებლობის მქონე თაფლის გადამამუშავებელი საწარმოს შექმნა, ფუნქციონირების დაწყება და ამ მიზნით 60 000 ლარის ინვესტიციის განხორციელება.</t>
  </si>
  <si>
    <t>ქალაქ თბილისში, დავით აღმაშენებლის ხეივნის №8-ში (ნაკვეთი 34/691) მდებარე 56 კვ.მ. არასასოფლო-სამეურნეო დანიშნულების მიწის ნაკვეთს (მიწის (უძრავი ქონების) საკადასტრო კოდი №01.10.20.002.276) და ქალაქ რუსთავში მდებარე 20 კვ.მ. არასასოფლო-სამეურნეო დანიშნულების მიწის ნაკვეთს (მიწის (უძრავი ქონების) საკადასტრო კოდი №02.02.08.100)</t>
  </si>
  <si>
    <t>სს ენერგო პრო-ჯორჯია 205169066</t>
  </si>
  <si>
    <t>მთავრობის 2016 წლის 1 სექტემბრის №1775 განკარგულება</t>
  </si>
  <si>
    <t>ქონებაზე სატრანსფორმატორო პუნქტის განთავსება და კანონმდებლობით გათვალისწინებული წესით ექსპლუატაციაში მიღება 28.09.2017 წლამდე</t>
  </si>
  <si>
    <t>ბოლნისის მუნიციპალიტეტის სოფელ ქვემო არქევანში მდებარე 10650.00 კვ.მ. არასასოფლო-სამეურნეო დანიშნულების მიწის ნაკვეთს (მიწის (უძრავი ქონების) საკადასტრო კოდი N80.03.62.228)</t>
  </si>
  <si>
    <t>შპს არქევანი 405110785</t>
  </si>
  <si>
    <t>მთავრობის 2016 წლის 16 სექტემბრის №1909 განკარგულება</t>
  </si>
  <si>
    <t>16.09.2018 წლამდე მინერალური პროდუქტების მწარმოებელი საწარმოს შექმნა და წარმოების დაწყება და ამ მიზნით 85 200 ლარის ინვესტიციის განხორციელება.</t>
  </si>
  <si>
    <t>გარდაბნის მუნიციპალიტეტის სოფელ სართიჭალაში მდებარე 14747 კვ.მ. სასოფლო-სამეურნეო დანიშნულების (სახნავი) მიწის ნაკვეთი (მიწის (უძრავი ქონების) ს/კ N81.12.10.585)</t>
  </si>
  <si>
    <t>შპს ჩირინა203842137</t>
  </si>
  <si>
    <t>მთავრობის 16 სექტემბრის №1908 განკარგულება</t>
  </si>
  <si>
    <t>ქალაქ თბილისში, ქვემო ფონიჭალის დასახლებაში, პლასტმასის ქარხნის მიმდებარედ, 2990.00 კვ.მ არასასოფლო-სამეურნეო დანიშნულების მიწის ნაკვეთსა და მასზე განთავსებულ შენობა-ნაგებობას N1 საერთო ფართით-33.26 კვ.მ. (მიწის (უძრავი ქონების) საკადასტრო კოდი N01.18.13.0288.013)</t>
  </si>
  <si>
    <t>შპს პოლიმერი 1 206346097</t>
  </si>
  <si>
    <t>მთავრობის 29 სექტემბრის №1982 განკარგულება</t>
  </si>
  <si>
    <t>გადაცემულ ქონებაზე პლასტმასის და მისი ნაწარმის მწარმოებელი საწარმოს შექმნა და წარმოების დაწყება არაუგვიანეს 29.09.201 წლისა და ამ მიზნით არანაკლებ 665 778 ლარის ინვესტიციის განხორციელება</t>
  </si>
  <si>
    <t>ქ. თბილისში, გლდანი-ნაძალადევის რაიონში შემოსასვლელი გზის მე-13 კმ-ზე მდებარე 10224.00 კვ.მ არასასოფლო-სამეურნეო დანიშნულების მიწის ნაკვეთს (მიწის (უძრავი ქონების) ს/კ: №72.13.33.826) და ამავე მისამართზე მდებარე 16334.00 კვ.მ არასასოფლო-სამეურნეო დანიშნულების მიწის ნაკვეთსა და მასზე განთავსებულ შენობა-ნაგებობებს: №1 საერთო ფართი - 1834.72 კვ.მ; №2 საერთო ფართი - 198.78 კვ.მ; №3 საერთო ფართი - 141.82 კვ.მ; №4 მშენებარე საერთო ფართი - 459.01. კვ.მ (მიწის (უძრავი ქონების) ს/კ: №72.13.33.825)</t>
  </si>
  <si>
    <t>შპს ლ. ენდ. ლ 404986164</t>
  </si>
  <si>
    <t>შესახებ“ საქართველოს მთავრობის 2016 წლის 26 აგვისტოს №1759 განკარგულება</t>
  </si>
  <si>
    <t>13.10.2018 წლამდე №72.13.33.826 საკადასტრო კოდით რეგისტრირებულ უძრავ ქონებაზე ან/და მის ნაწილზე ბიტუმოვანი ნარევებისა და ბუნებრივი ასფალტის მწარმოებელი, ასევე ბეტონის და ქვის სამსხვრევი საწარმო(ები)ს შექმნა, ფუნქციონირების დაწყება და ინფრასტრუქტურის მოწყობა (რაც მოიცავს (მაგრამ შესაძლოა არ შემოიფარგლებოდეს) №72.13.33.826 საკადასტრო კოდით რეგისტრირებული უძრავი ქონების ან/და მისი ნაწილის შემოღობვას, ეზოს კეთილმოწყობას (მათ შორის: გამწვანებას, გარე განათების მოწყობას));
და ამ მიზნით არანაკლებ 4 535 000 (ოთხი მილიონ ხუთას ოცდათხუთმეტი ათასი) ლარის ოდენობის ინვესტიციის განხორციელება;
უზრუნველყოს ამავე მუხლით განსაზღვრულ საწარმო(ებ)ში არანაკლებ 30 (ოცდაათი) ადამიანის დასაქმება არანაკლებ 2 (ორი) წლის ვადით;</t>
  </si>
  <si>
    <t>ქობულეთში, დაბა ჩაქვში, ნინოშვილის ქუჩა N12-ში (ფარჩხები) მდებარე 5436.00 კვ.მ. არასასოფლო-სამეურნეო დანიშნულების მიწის ნაკვეთს და მასზე განთავსებულ შენობა-ნაგებობებს: N1 – 442.8 კვ.მ და N2- 42 კვ.მ (მიწის (უძრავი ქონების) საკადასტრო კოდი: 20.48.01.216)</t>
  </si>
  <si>
    <t>ტარიელ ფაღავა (უფლებამონაცვლე: შპს "სისაიდი" (ს/ნ 404496327))</t>
  </si>
  <si>
    <t>საქართველოს მთავრობის 2016 წლის 29 სექტემბრის №1979 განკარგულება</t>
  </si>
  <si>
    <t>18.04.2018 წლამდე „ქონებაზე“ ან/და მის ნაწილზე „ხელშეკრულების“ გაფორმებიდან არაუმეტეს 18 (თვრამეტი) თვის ვადაში სასტუმრო კომპლექსის შექმნის (რომელიც მოიცავს, მაგრამ შესაძლოა არ შემოიფარგლებოდეს, არანაკლებ 4 (ოთხი) კოტეჯს (თითოეულ კოტეჯში არანაკლებ 4 სასტუმრო ნომერს), სპორტულ მოედანს/მოედნებს, კვების ობიექტ(ებ)ს, არანაკლებ 20 (ოცი) ავტომობილზე გათვლილ ავტოსადგომს) მიზნით, სამშენებლო/სარეკონსტრუქციო სამუშაობის განხორციელება, შენობა-ნაგებობის ექსპლუატაციაში მიღება, აღჭურვა, ეზოს კეთილმოწყობა (რაც მოიცავს, (მაგრამ შესაძლოა არ შემოიფარგლებოდეს) ქონების დამცავი მესერით შემოღობვას, გარე განათების მოწყობას და ნარგავების გაშენებას) და ფუნქციონირების დაწყება; და ამ მიზნით 500 000 ლარის ინვესტიცია.</t>
  </si>
  <si>
    <t>გაუქმდა</t>
  </si>
  <si>
    <t>აღნიშნული საინვესტიცო ვალდებულება გაუქმებულ იქნა ბიუჯეტის სასარგებლოდ 50 000 ლარის გადხდის სანაცვლოდ.</t>
  </si>
  <si>
    <t>ქალაქ ფოთში, მოწერელიას ქუჩა N31-ში, მდებარე 40 777.00 კვ.მ არასასოფლო - სამეურნეო დანიშნულების მიწის ნაკვეთს და მასზე განთავსებულ შენობა ნაგებობებს: №1, №2, №3, N4 (ნანგრევი), №5 (ნანგრევი), №6, №7 (ავზი), №8 (ნანგრევი) და №9 (მიწის (უძრავი ქონების) საკადასტრო კოდი: №04.02.04.538)</t>
  </si>
  <si>
    <t>შპს აჭარა ტექსტილე 245619898</t>
  </si>
  <si>
    <t>საქარტველოს მთავრობის 2014 წლის 30 მაისის №365 დადგენილება</t>
  </si>
  <si>
    <t>16.09.2018 წლამდე საფეიქრო, ტექსტილის მწარმოებელი საწარმოს შექმნა და წარმოების დაწყება და ამ მიზნით 9 136 000 (ცხრა მილიონ ას ოცდათექვსმეტი ათასი) ლარის ინვესტიციის განხორციელება</t>
  </si>
  <si>
    <t>კასპის მუნიციპალიტეტში, სოფელ აღიანში მდებარე 53061 კვ.მ. არასასოფლო-სამეურნეო დანიშნულების მიწის ნაკვეთს და მასზე განთავსებულ შენობა-ნაგებობებს N1, N2. N3, N4, N5, N6, N7, N8, N9, N10, N11, N12, N13, N14, N15(მიწის(უძრავი ქონების) ს/კ 67.07.31.161) და კასპის მუნიციპალიტეტში, სოფელ აღიანში მდებარე 26939 კვ.მ. არასასოფლო-სამეურნეო დანიშნულების მიწის ნაკვეთს მასზე განთავსებული შენობა-ნაგებობებს: N1, N2, N3, N4 მიწის (უძრავი ქონების) ს/კ N67.07.31.162)</t>
  </si>
  <si>
    <t>საქართველოს მთავრობის 2016 წლის 21 ივლისის №1774 განკარგულება</t>
  </si>
  <si>
    <t>ქ. თბილისში, ნინოშვილის ქუჩა, N 57-ში მდებარე 455.53 კვ.მ. სარდაფი (მიწის (უძრავი ქონების) საკადასტრო კოდი 01.16.01.014.019.02.504); სართული 3, 61.99 კვ.მ. (მიწის (უძრავი ქონების) საკადასტრო კოდი 01.16.01.014.019.02.505); 714.95 კვ.მ. ნახევარსარდაფი (მიწის (უძრავი ქონების) საკადასტრო კოდი 01.16.01.014.019.01.503), სართული 2, 176.60 კვ.მ. (მიწის (უძრავი ქონების) საკადასტრო კოდი 01.16.01.014.019.01.504), 5.20 კვ.მ. (მიწის (უძრავი ქონების) საკადასტრო კოდი 01.16.01.014.019.05.500); სართული 2, 113.33 კვ.მ. (მიწის (უძრავი ქონების) საკადასტრო კოდი 01.16.01.014.019.02.506); სართული 1, 193.23 კვ.მ. (მიწის (უძრავი ქონების) საკადასტრო კოდი 01.16.01.014.019.01.505); 923.28 კვ.მ. სხვენი (მიწის (უძრავი ქონების) საკადასტრო კოდი 01.16.01.014.019.01.502)</t>
  </si>
  <si>
    <t>ბინათმესაკუთრეთა ამხანაგობა გმირები აფხაზეთიდან წარმოდგენილი თავმჯდომარის ნუნუ დოლბაძის სახით</t>
  </si>
  <si>
    <t>საქართველოს მთავრობის 2016 წლის 7 ოქტომბრის № 2165 განკარგულება</t>
  </si>
  <si>
    <t>ქალაქ თბილისში, ნოდარ ბოხუას ქუჩა №13-ში მდებარე 29322 კვ.მ არასასოფლო-სამეურნეო დანიშნულების მიწის ნაკვეთსა და მასზე განთავსებულ შენობა-ნაგებობებს - №1-№8 (მიწის (უძრავი ქონების) საკადასტრო კოდი: №01.13.01.012.056)</t>
  </si>
  <si>
    <t>შპს ნიუ ვიჟენ უნივერსიტეტის სპორტული კლუბი - ოლიმპიკი 202058110</t>
  </si>
  <si>
    <t>საქართველოს მთავრობის 2016 წლის 21 ივლისის №1478 განკარგულება</t>
  </si>
  <si>
    <t>10.09.2022 წლამდე სპორტული კომპლექსის (რომელიც მოიცავს (მაგრამ შესაძლოა, არ შემოიფარგლებოდეს) არანაკლებ 5 (ხუთი) ერთეულ მოედანს; სამედიცინო, მსაჯებისა და მწვრთნელების ოთახ(ებ)ს; გასახდელ(ებ)ს; საშხაპე(ებ)ს; ტრიბუნ(ებ)ს; მოსასვენებელ ოთახ(ებ)ს) მშენებლობა, კანონმდებლობით დადგენილი წესით ექსპლუატაციაში მიღება, აღჭურვა და ფუნქციონირების დაწყება. ასევე, ეზოს კეთილმოწყობა (რაც მოიცავს (მაგრამ შესაძლოა, არ შემოიფარგლებოდეს) „ქონების“ ან/და მისი ნაწილის შემოღობვას, გამწვანებას, ტერიტორიის განათებას); და ამ მიზნით 4 000 000 ლარის ინვესტიციის განხორციელება</t>
  </si>
  <si>
    <t>სოფელ ბუქსიეთში მდებარე 5330 კვ.მ. არასასოფლო-სამეურნეო დანიშნულების მიწის ნაკვეთსა და მასზე განთავსებულ შენობა-ნაგებობებს: N1 ჰესის შენობა (მშენებარე) და N2 სადაწნეო აუზი (მშენებარე)(მიწის (უძრავი ქონების) საკადასტრო კოდი N28.21.23.311)</t>
  </si>
  <si>
    <t>სს AE-SGI Energy I №404421915</t>
  </si>
  <si>
    <t>საქართველოს მთავრობის 2016 წლის 19 ოქტომბრის №2217 განკარგულება</t>
  </si>
  <si>
    <t>საქართველოს მთავრობას, სს „ელექტროენერგეტიკული სისტემის კომერციულ ოპერატორსა (ს/კ N205170036) და სს „ალიანს ენერჯის“ (ს/კ N404393553)(უფლებამონაცვლე: სს „AE-SGI Energy I) შორის 2011 წლის 18 ნოემბერს გაფორმებული ურთიერთგაგების მემორანდუმით (2012 წლის 19 ივნისსა და 2016 წლის 22 სექტემბერს განხორციელებული ცვლილებების გათვალისწინებით) გათვალისწინებული „ნაბეღლავი ჰესის“ აშენება და ექსპლუატაციაში მიღება</t>
  </si>
  <si>
    <t>სოფელ ქსანში, ქუჩა N9-ის შესახვევ N1-ში I სართულზე მდებარე 61.24 კვ.მ. ფართს (მიწის (უძრავი ქონების) საკადასტრო კოდი: N72.10.05.157.01.500)</t>
  </si>
  <si>
    <t>პავლე დოლინსკი</t>
  </si>
  <si>
    <t>საქართველოს მთავრობის 2016 წლის 19 ოქტომბრის N2214 განკარგულება</t>
  </si>
  <si>
    <t>ყაზბეგის მუნიციპალიტეტში სოფელ გუდაურში მდებარე 829 კვ.მ. არასასოფლო-სამეურნეო დანიშნულების მიწის ნაკვეთს (მიწის (უძრავი ქონების) ს/კ: 74.06.11.752) და 148 კვ.მ. არასასოფლო-სამეურნეო დანიშნულების მიწის ნაკვთს (მიწის (უძრავი ქოენბის) ს/კ: 74.06.11.712), ყაზბეგის მუნიციპალიტეტში. დაბა გუდაურში მდებარე 3812 კვ.მ. არასასოფლო-სამეურნეო დანიშნულების მიწის ნაკვეთს (მიწის (უძრავი ქონების) ს/კ: 74.06.11.830) და დუშეთის მუნიციპალიტეტში, სოფელ გუდაურში მდებარე 1456 კვ.მ. არასასოფლო-სამეურნეო დანიშნულების მიწის ნაკვეთს (მიწის (უძრავი ქონების) ს/კ: 71.62.58.291)</t>
  </si>
  <si>
    <t>შპს გუდაური რესორტი 405146596</t>
  </si>
  <si>
    <t>საქართველოს მთავრობის 2016 წლის 9 სექტემბრის N1830 განკარგულება</t>
  </si>
  <si>
    <t>06.10.2019 წლამდე №74.06.11.830 საკადატრო კოდით რეგისტრირებულ უძრავ ქონებაზე ან მის ნაწილზე 75 ავტომობილზე გათვლილი ავტოსადგომის მოწყობა და არანაკლებ 1 000 კვ.მ ფართის მქონე შენობა-ნაგებობ(ებ)ის მშენებლობა და ექსპლუატაციაში მიღება; №74.06.11.712, №71.62.58.291 და №74.06.11.752 საკადასტრო კოდებით რეგისტრირებული ქონების ან მათი ნაწილის კეთილმოწყობა და ამ მიზნით 600 000 ლარის ინვესტიციის განხორციელება</t>
  </si>
  <si>
    <t>ინვესტიციის განხორციელებისა და 3 ნაკვეთის კეთილმოწყობის ვალდებულება შესრულებულია, №74.06.11.830 საკადატრო კოდთან დაკავშირებული ვალდებულება დარღვეულია</t>
  </si>
  <si>
    <t>მოთხოვნილია ცვლილება და პატიება - მიმდინარეობს წარმოება (შესაბამისი განკარგულების პროექტი გაგზავნილია ეკონომიკისა და მდგრადი განვიტარების სამინისტროში)</t>
  </si>
  <si>
    <t>ქალაქ თბილისში, მეტეხის აღმართის N 2-ში 130 კვ.მ. არასასოფლო-სამეურნეო დანიშნულების მიწის ნაკვეთზე მდებარე უძრავ ქონებაში არსებული ფართები: I სართულზე -22.03 კვ.მ. და ანტრესოლი- 12.48 კვ.მ. (მიწის (უძრავი ქონების) სადაკასტრო კოდი 01.17.01.091.007.01.504)</t>
  </si>
  <si>
    <t>გიორგი გელაშვილი</t>
  </si>
  <si>
    <t>საქართველოს მთავრობის 2016 წლის 27 ოქტომბრის № 2268 განკარგულების</t>
  </si>
  <si>
    <t>ქობულეთის მუნიციპალიტეტში, დაბა ოჩხამურში მდებარე 40 000.00 კვ.მ არასასოფლო - სამეურნეო დანიშნულების მიწის ნაკვეთს და მასზე განთავსებულ შენობა ნაგებობებს: №1-ს (ნანგრევი) №2-ს (ნანგრევი) (მიწის (უძრავი ქონების) საკადასტრო კოდი: №20.37.01.104)</t>
  </si>
  <si>
    <t>შპს ენ-ეიჩ-ელ 43 445489944</t>
  </si>
  <si>
    <t>საქართველოს მთავრობის 2016 წლის 17 აგვისტოს №1692 განკარგულება</t>
  </si>
  <si>
    <t>17.08.2018 წლამდე საკვები პროდუქტების მწარმოებელი საწარმოს შექმნა და წარმოების დაწყება და 320 000 ლარის ინვესიტციის განხორციელება</t>
  </si>
  <si>
    <t>ხელშეკრულება შეწყვეტილია</t>
  </si>
  <si>
    <t>ქ. თბილისში, დავით აღმაშენებლის გამზირის 164-ში მდებარე 589 კვ.მ. ფართი (სარდაფი) მასზე წილობრივად დამაგრებული მიწის ნაკვეთთან ერთად (მიწის(უძრავი ქონების) ს/კ: 01.13.07.024.026.01.500)</t>
  </si>
  <si>
    <t>შპს აბა და კომპანია 202051037</t>
  </si>
  <si>
    <t>საქართველოს მთავრობის 2016 წლის 27 ოქტომბრის N2247 განკარგულების საფუძველზე</t>
  </si>
  <si>
    <t>ქალაქ თბილისში, დაბა წყნეთში, ზონა „ა“-ში (ნაკვეთი 110/002) მდებარე 8226.00 კვ.მ არასასოფლო-სამეურნეო დანიშნულების მიწის ნაკვეთი და მასზე განთავსებული შენობა-ნაგებობები: N1 - საერთო ფართით - 420.34 კვ.მ, მათ შორის: I სართული -187.47 კვ.მ., II სართული - 232.87 კვ.მ.; N2 საერთო ფართით - 381.06 კვ.მ.; N3 - საერთო ფართით - 24.35.; N4 - საერთო ფართით - 16.73 კვ.მ (მიწის (უძრავი ქონების) საკადასტრო კოდი N01.20.01.110.002</t>
  </si>
  <si>
    <t>თამაზ სომხიშვილი</t>
  </si>
  <si>
    <t>საქართველოს მთავრობის 2016 წლის 27 ოქტომბრის №2269 განკარგულება</t>
  </si>
  <si>
    <t>ბოლნისის მუნიციპალიტეტში, სოფელ ტალავერში მდებარე 3290 კვ.მ არასასოფლო-სამეურნეო დანიშნულების მიწის ნაკვეთს და მასზე არსებულ შენობა-ნაგებობას: №1 (განაშენიანების ფართით - 967.15 კვ.მ.) (მიწის (უძრავი ქონების) საკადასტრო კოდი: №80.04.75.025) და ბოლნისის მუნიციპალიტეტში, სოფელ ტალავერში მდებარე 11000 კვ.მ სასოფლო-სამეურნეო (სახნავი) დანიშნულების მიწის ნაკვეთს (მიწის (უძრავი ნივთის) საკადასტრო კოდი: №80.04.75.094)</t>
  </si>
  <si>
    <t>ავთანდილ არჯევანიძე</t>
  </si>
  <si>
    <t>საქართველოს მთავრობის 2016 წლის 29 სექტემბრის №1978 განკარგულების</t>
  </si>
  <si>
    <t>16.11.2018 წლამდე ქონებაზე ან/და მის ნაწილზე არანაკლებ 60 (სამოცი) სულ მსხვილფეხა და 300 (სამასი) სულ წვრილფეხა რქოსან პირუტყვზე გათვლილი ფერმ(ებ)ის მოწყობა, ასევე არანაკლებ 60 (სამოცი) სული მსხვილფეხა და 300 (სამასი) სული წვრილფეხა რქოსანი პირუტყვის მოშენება და ამ მიზნით 80 000 ლარის ინვესტიციის განხორციელება.</t>
  </si>
  <si>
    <t>ქ. ქუთაისში, დავით აღმაშენებლის მოედნის №1-ის, თბილისის ქუჩა №1-ში მდებარე 1416.00 კვ.მ არასასოფლო-სამეურნეო დანიშნულების მიწის ნაკვეთს (მიწის (უძრავი ქონების) საკადასტრო კოდი: №03.03.21.546</t>
  </si>
  <si>
    <t>საქართველოს მთავრობის 2016 წლის 09 სექტემბრის №1832 განკარგულება</t>
  </si>
  <si>
    <t>18.05.2018 წლამდე, „McDonald’s”-ის სავაჭრო ნიშნით მომუშავე სწრაფი კვების რესტორნის მშენებლობა, აღჭურვა და 2 800 000 ლარის ინვესტიციის განხორციელება.</t>
  </si>
  <si>
    <t>ქ.თბილისი, გიორგი აბაშიძის ქუჩ N3, კორპუსი N9, ბინა 087 ფართობით 40.90 კვ.მ (მიწის (უძრავი ქონების) ს/კ: 01.19.19.005.061.01.087)</t>
  </si>
  <si>
    <t>თენგიზ ციდრავა</t>
  </si>
  <si>
    <t>საქართველოს მთავრობის 2016 წლის 30 სექტემბრის N2014 განკარგულება</t>
  </si>
  <si>
    <t>ქ.თბილისი, გიორგი აბაშვილის ქუჩა, N3, კორპუსი N9, ბინა N226 ფართობით 40.90 კვ.მ (მიწის (უძრავი ქონების) ს/კ: 01.19.19.005.061.01.226)</t>
  </si>
  <si>
    <t>ბადრი შვანგირაძე</t>
  </si>
  <si>
    <t>ქ. თბილისი, გიორგი აბაშვილის ქუჩა, N3, კორპუსი N9, ბინა N314 ფართობით 40.90 კვ.მ (მიწის ( უძრავი ქონების) ს/კ: 01.19.19.005.061.01.014)</t>
  </si>
  <si>
    <t>მანუჩარ ჯაიანი</t>
  </si>
  <si>
    <t>ქ.თბილისი, გიორგი აბაშვილის ქუჩა, N3, კორპუსი N9, ბინა N43 ფართობით 40.90 კვ.მ (მიწის (უძრავი ქონების) ს/კ: 01.19.19.005.061.01.043))</t>
  </si>
  <si>
    <t>თამაზ მაჩიტაძე</t>
  </si>
  <si>
    <t>ქ.თბილისი, გიორგი აბაშვილის ქუჩა, კორპუსი N5, ბინა N5 ფართობით 40.90 კვ.მ (მიწის (უძრავი ქონების) ს/კ: 01.19.19.005.070.01.005))</t>
  </si>
  <si>
    <t>დავით გელაშვილი</t>
  </si>
  <si>
    <t>ქ.თბილისი, გიორგი აბაშვილის ქუჩა, კორპუსი N5, ბინა N68 ფართობით 40.90 კვ.მ (მიწის (უძრავი ქონების) ს/კ: 01.19.19.005.070.01.068))</t>
  </si>
  <si>
    <t>გიორგი პატარკაციშვილი</t>
  </si>
  <si>
    <t>ქ.თბილისი, გიორგი აბაშვილის ქუჩა, N3 კორპუსი N9, ბინა N4 ფართობით 40.90 კვ.მ (მიწის (უძრავი ქონების) ს/კ: 01.19.19.005.061.01.004))</t>
  </si>
  <si>
    <t>რუსლან კუტალაძე</t>
  </si>
  <si>
    <t>ქ.თბილისი, გიორგი აბაშვილის ქუჩა, კორპუსი N5, ბინა N80 ფართობით 40.90 კვ.მ (მიწის (უძრავი ქონების) ს/კ: 01.19.19.005.070.01.080))</t>
  </si>
  <si>
    <t>გიორგი ნაოჭაშვილი</t>
  </si>
  <si>
    <t>ქ.თბილისი, გიორგი აბაშვილის ქუჩა, N3 კორპუსი N9, ბინა N8 ფართობით 40.90 კვ.მ (მიწის (უძრავი ქონების) ს/კ: 01.19.19.005.061.01.008))</t>
  </si>
  <si>
    <t>მანუჩარ მერაბიშვილი</t>
  </si>
  <si>
    <t>ქ.თბილისი, გიორგი აბაშვილის ქუჩა, კორპუსი N5, ბინა N2 ფართობით 40.90 კვ.მ (მიწის (უძრავი ქონების) ს/კ: 01.19.19.005.070.01.002))</t>
  </si>
  <si>
    <t>გიორგი ნასარაია</t>
  </si>
  <si>
    <t>ქ.თბილისი, გიორგი აბაშვილის ქუჩა, კორპუსი N5, ბინა N38 ფართობით 40.90 კვ.მ (მიწის (უძრავი ქონების) ს/კ: 01.19.19.005.070.01.038))</t>
  </si>
  <si>
    <t>არტიომ ხერუმოვი</t>
  </si>
  <si>
    <t>ქ.თბილისი, გიორგი აბაშვილის ქუჩა, N3 სამხედრო ქალაქის ტერიტორია, კორპუსი N3, ბინა N109 ფართობით 40.90 კვ.მ (მიწის (უძრავი ქონების) ს/კ: 01.19.19.005.061.01.109))</t>
  </si>
  <si>
    <t>ივანე ყელბერაშვილი</t>
  </si>
  <si>
    <t>ქ.თბილისი, გიორგი აბაშვილის ქუჩა, კორპუსი N5, ბინა N202ფართობით 40.90 კვ.მ (მიწის (უძრავი ქონების) ს/კ: 01.19.19.005.070.01.202))</t>
  </si>
  <si>
    <t>შალვა ტურაშვილი</t>
  </si>
  <si>
    <t>ქ.თბილისი, გიორგი აბაშვილის ქუჩა, კორპუსი N5, ბინა N60 ფართობით 40.90 კვ.მ (მიწის (უძრავი ქონების) ს/კ: 01.19.19.005.070.01.060))</t>
  </si>
  <si>
    <t>გიორგი ტარიელაშვილი</t>
  </si>
  <si>
    <t>ქ.თბილისი, გიორგი აბაშვილის ქუჩა, კორპუსი N5, ბინა N86 ფართობით 40.90 კვ.მ (მიწის (უძრავი ქონების) ს/კ: 01.19.19.005.070.01.086))</t>
  </si>
  <si>
    <t>პაატა როსტობაია</t>
  </si>
  <si>
    <t>ქ.თბილისი, გიორგი აბაშვილის ქუჩა, N3 კორპუსი N9, ბინა N139 ფართობით 40.90 კვ.მ (მიწის (უძრავი ქონების) ს/კ: 01.19.19.005.061.01.139))</t>
  </si>
  <si>
    <t>ვიტალი ცხადაძე</t>
  </si>
  <si>
    <t>ქ.თბილისი, გიორგი აბაშვილის ქუჩა, კორპუსი N5, ბინა N34 ფართობით 40.90 კვ.მ (მიწის (უძრავი ქონების) ს/კ: 01.19.19.005.070.01.034))</t>
  </si>
  <si>
    <t>პაატა ჯიბუტი</t>
  </si>
  <si>
    <t>ქ.თბილისი, გიორგი აბაშვილის ქუჩა, N3 კორპუსი N9, ბინა N59 ფართობით 40.90 კვ.მ (მიწის (უძრავი ქონების) ს/კ: 01.19.19.005.061.01.059))</t>
  </si>
  <si>
    <t>გურამ ჯარიაშვილი</t>
  </si>
  <si>
    <t>ქ.თბილისი, გიორგი აბაშვილის ქუჩა, კორპუსი N5, ბინა N58 ფართობით 40.90 კვ.მ (მიწის (უძრავი ქონების) ს/კ: 01.19.19.005.070.01.058))</t>
  </si>
  <si>
    <t>ვასილ ბალანჩივაძე</t>
  </si>
  <si>
    <t>ქ.თბილისი, გიორგი აბაშვილის ქუჩა, N3 კორპუსი N9, ბინა N35 ფართობით 40.90 კვ.მ (მიწის (უძრავი ქონების) ს/კ: 01.19.19.005.061.01.035))</t>
  </si>
  <si>
    <t>კახაბერ კამკია</t>
  </si>
  <si>
    <t>ქ.თბილისი, გიორგი აბაშვილის ქუჩა, N3 კორპუსი N9, ბინა N68 ფართობით 40.90 კვ.მ (მიწის (უძრავი ქონების) ს/კ: 01.19.19.005.061.01.068))</t>
  </si>
  <si>
    <t>გიორგი მიღრიჯანაშვილი</t>
  </si>
  <si>
    <t>საქართველოს მთავრობის 2016 წლის 30 სექტემბრის N2014 განკარგულების</t>
  </si>
  <si>
    <t>ქ.თბილისი, გიორგი აბაშვილის ქუჩა, კორპუსი N5, ბინა N46 ფართობით 40.90 კვ.მ (მიწის (უძრავი ქონების) ს/კ: 01.19.19.005.070.01.046))</t>
  </si>
  <si>
    <t>ლევან საღირაშვილი</t>
  </si>
  <si>
    <t>ქ.თბილისი, გიორგი აბაშვილის ქუჩა, N3 კორპუსი N9, ბინა N62 ფართობით 40.90 კვ.მ (მიწის (უძრავი ქონების) ს/კ: 01.19.19.005.061.01.068))</t>
  </si>
  <si>
    <t>ირაკლი მაღურაია</t>
  </si>
  <si>
    <t>ქ.თბილისი, გიორგი აბაშვილის ქუჩა, N3 კორპუსი N9, ბინა N105 ფართობით 40.90 კვ.მ (მიწის (უძრავი ქონების) ს/კ: 01.19.19.005.061.01.105))</t>
  </si>
  <si>
    <t>ლევან მიქავა</t>
  </si>
  <si>
    <t>ქ.თბილისი, გიორგი აბაშვილის ქუჩა, N3 კორპუსი N9, ბინა N45 ფართობით 40.90 კვ.მ (მიწის (უძრავი ქონების) ს/კ: 01.19.19.005.061.01.105))</t>
  </si>
  <si>
    <t>ლევანი აბულაძე</t>
  </si>
  <si>
    <t>ქ.თბილისი, გიორგი აბაშვილის ქუჩა, კორპუსი N5, ბინა N20 ფართობით 40.90 კვ.მ (მიწის (უძრავი ქონების) ს/კ: 01.19.19.005.070.01.046))</t>
  </si>
  <si>
    <t>გიორგი კალმახელიძე</t>
  </si>
  <si>
    <t>ქ.თბილისი, გიორგი აბაშვილის ქუჩა, კორპუსი N5, ბინა N199 ფართობით 40.90 კვ.მ (მიწის (უძრავი ქონების) ს/კ: 01.19.19.005.070.01.199))</t>
  </si>
  <si>
    <t>დავით სიხარულიძე</t>
  </si>
  <si>
    <t>ქ.თბილისი, გიორგი აბაშვილის ქუჩა, N3 კორპუსი N9, ბინა N45 ფართობით 40.90 კვ.მ (მიწის (უძრავი ქონების) ს/კ: 01.19.19.005.061.01.057))</t>
  </si>
  <si>
    <t>ზაზა კავთიაშვილი</t>
  </si>
  <si>
    <t>ქ.თბილისი, გიორგი აბაშვილის ქუჩა, N3 კორპუსი N9, ბინა N23 ფართობით 40.90 კვ.მ (მიწის (უძრავი ქონების) ს/კ: 01.19.19.005.061.01.023))</t>
  </si>
  <si>
    <t>დემნა შამათვა</t>
  </si>
  <si>
    <t>ქ.თბილისი, გიორგი აბაშვილის ქუჩა, კორპუსი N5, ბინა N93 ფართობით 40.90 კვ.მ (მიწის (უძრავი ქონების) ს/კ: 01.19.19.005.070.01.093))</t>
  </si>
  <si>
    <t>ნიკოლოზ წამალაშვილი</t>
  </si>
  <si>
    <t>ქ.თბილისი, გიორგი აბაშვილის ქუჩა, N3 კორპუსი N9, ბინა N90 ფართობით 40.90 კვ.მ (მიწის (უძრავი ქონების) ს/კ: 01.19.19.005.061.01.057))</t>
  </si>
  <si>
    <t>ონისე ჯიღელი</t>
  </si>
  <si>
    <t>ქ.თბილისი, გიორგი აბაშვილის ქუჩა, კორპუსი N5, ბინა N64 ფართობით 40.90 კვ.მ (მიწის (უძრავი ქონების) ს/კ: 01.19.19.005.070.01.064))</t>
  </si>
  <si>
    <t>მიხეილ ვაშაკიძე</t>
  </si>
  <si>
    <t>ქ.თბილისი, გიორგი აბაშვილის ქუჩა, კორპუსი N5, ბინა N64 ფართობით 40.90 კვ.მ (მიწის (უძრავი ქონების) ს/კ: 01.19.19.005.070.01.014))</t>
  </si>
  <si>
    <t>მამუკა ჩაჩუა</t>
  </si>
  <si>
    <t>ქ.თბილისი, გიორგი აბაშვილის ქუჩა, N3 კორპუსი N9, ბინა N21 ფართობით 40.90 კვ.მ (მიწის (უძრავი ქონების) ს/კ: 01.19.19.005.061.01.021))</t>
  </si>
  <si>
    <t>ირაკლი აბაბიკო</t>
  </si>
  <si>
    <t>ქ.თბილისი, გიორგი აბაშვილის ქუჩა, კორპუსი N5, ბინა N52 ფართობით 40.90 კვ.მ (მიწის (უძრავი ქონების) ს/კ: 01.19.19.005.070.01.014))</t>
  </si>
  <si>
    <t>მალხაზ მუკუტაძე</t>
  </si>
  <si>
    <t>ქ.თბილისი, გიორგი აბაშვილის ქუჩა, კორპუსი N5, ბინა N90 ფართობით 40.90 კვ.მ (მიწის (უძრავი ქონების) ს/კ: 01.19.19.005.070.01.090))</t>
  </si>
  <si>
    <t>მიხეილ ბიგვავა</t>
  </si>
  <si>
    <t>ქ.თბილისი, გიორგი აბაშვილის ქუჩა, N3 კორპუსი N9, ბინა N38 ფართობით 40.90 კვ.მ (მიწის (უძრავი ქონების) ს/კ: 01.19.19.005.061.01.038))</t>
  </si>
  <si>
    <t>გიორგი ღვინიაშვილი</t>
  </si>
  <si>
    <t>ქ.თბილისი, გიორგი აბაშვილის ქუჩა, N3 კორპუსი N9, ბინა N157 ფართობით 40.90 კვ.მ (მიწის (უძრავი ქონების) ს/კ: 01.19.19.005.061.01.038))</t>
  </si>
  <si>
    <t>გიგა ბურსულია</t>
  </si>
  <si>
    <t>ქ.თბილისი, გიორგი აბაშვილის ქუჩა, კორპუსი N5, ბინა N97 ფართობით 40.90 კვ.მ (მიწის (უძრავი ქონების) ს/კ: 01.19.19.005.070.01.097))</t>
  </si>
  <si>
    <t>კახაბერ ბრეგაძე</t>
  </si>
  <si>
    <t>ქ.თბილისი, გიორგი აბაშვილის ქუჩა, კორპუსი N5, ბინა N1 ფართობით 40.90 კვ.მ (მიწის (უძრავი ქონების) ს/კ: 01.19.19.005.070.01.001))</t>
  </si>
  <si>
    <t>ტრისტანი ჩიტაძე</t>
  </si>
  <si>
    <t>ქ.თბილისი, გიორგი აბაშვილის ქუჩა, N3 ამხედრო ქალაქის ტერიტორია კორპუსი N6, ბინა N157 ფართობით 40.90 კვ.მ (მიწის (უძრავი ქონების) ს/კ: 01.19.19.005.061.01.157))</t>
  </si>
  <si>
    <t>თემურ გურული</t>
  </si>
  <si>
    <t>ქ.თბილისი, გიორგი აბაშვილის ქუჩა, N3 კორპუსი N9, ბინა N42 ფართობით 40.90 კვ.მ (მიწის (უძრავი ქონების) ს/კ: 01.19.19.005.061.01.042))</t>
  </si>
  <si>
    <t>ჯამბულ მაკარიძე</t>
  </si>
  <si>
    <t>ქ.თბილისი, გიორგი აბაშვილის ქუჩა, N3 კორპუსი N9, ბინა N22 ფართობით 40.90 კვ.მ (მიწის (უძრავი ქონების) ს/კ: 01.19.19.005.061.01.022))</t>
  </si>
  <si>
    <t>იაკობ ზოსიაშვილი</t>
  </si>
  <si>
    <t>ქ.თბილისი, გიორგი აბაშვილის ქუჩა, N3 კორპუსი N9, ბინა N95 ფართობით 40.90 კვ.მ (მიწის (უძრავი ქონების) ს/კ: 01.19.19.005.061.01.095))</t>
  </si>
  <si>
    <t>გიორგი ჩაფიძე</t>
  </si>
  <si>
    <t>გოჩა ხონელიძე</t>
  </si>
  <si>
    <t>ქ.თბილისი, გიორგი აბაშვილის ქუჩა, N3 კორპუსი N9, ბინა N102 ფართობით 40.90 კვ.მ (მიწის (უძრავი ქონების) ს/კ: 01.19.19.005.061.01.102))</t>
  </si>
  <si>
    <t>ოთარ ქვრივიშვილი</t>
  </si>
  <si>
    <t>ქ.თბილისი, გიორგი აბაშვილის ქუჩა, N3 კორპუსი N9, ბინა N75 ფართობით 40.90 კვ.მ (მიწის (უძრავი ქონების) ს/კ: 01.19.19.005.061.01.075))</t>
  </si>
  <si>
    <t>ავთანდილ ლომიძე</t>
  </si>
  <si>
    <t>ქ.თბილისი, გიორგი აბაშვილის ქუჩა, N3 კორპუსი N9, ბინა N26 ფართობით 40.90 კვ.მ (მიწის (უძრავი ქონების) ს/კ: 01.19.19.005.061.01.026))</t>
  </si>
  <si>
    <t>პაატა გიორგაძე</t>
  </si>
  <si>
    <t>ქ.თბილისი, გიორგი აბაშვილის ქუჩა, კორპუსი N5, ბინა N106 ფართობით 40.90 კვ.მ (მიწის (უძრავი ქონების) ს/კ: 01.19.19.005.070.01.106))</t>
  </si>
  <si>
    <t>ავთანდილ ნუცუბიძე</t>
  </si>
  <si>
    <t>ქ.თბილისი, გიორგი აბაშვილის ქუჩა, კორპუსი N5, ბინა N28 ფართობით 40.90 კვ.მ (მიწის (უძრავი ქონების) ს/კ: 01.19.19.005.070.01.028))</t>
  </si>
  <si>
    <t>გიგა ნოზაძე</t>
  </si>
  <si>
    <t>გარდაბნის მუნიციპალიტეტში, მარტყოფში, ვაზიანის დასახლებაში მდებარე 8816.00 კვ.მ. არასასოფლო-სამეურნეო დანიშნულების მიწის ნაკვეთსა და მასზე განთავსებული შენობა-ნაგებობებს: N1, N2, N3, N4, N5, N6, N7 (მიწის (უძრავი ქონების) საკადასტრო კოდი N81.10.28.262)(შემდეგში, „ქონება“)</t>
  </si>
  <si>
    <t>შპს ზ.ნ. ინოვაცია ჯორჯია 446967747</t>
  </si>
  <si>
    <t>საქართველოს მთავრობის 2016 წლის 17 ნოემბრის №2410 განკარგულების (შემდეგში, „განკარგულება“) საფუძველზე</t>
  </si>
  <si>
    <t>17.11.2018 წლამდე პლასტმასის ან/და მისი ნაწარმის გადამამუშავებელი საწარმოს შექმნა და წარმოების დაწყება და ამ მიზნით 616 976 (ექვსას თექვსმეტი ათას ცხრაას სამოცდათექვსმეტი) ლარის ინვესტიციის განხორციელება</t>
  </si>
  <si>
    <t>ქ.ქუთაისი, სულან-საბას გამზ 19-ში (ნაკვეთი 2-4) 6456 კვ.მ არასასოფლო-სამეურნეო დანიშნულების მიწის ნაკვეთი და მასზე განთავსებული შენობა-ნაგებობანი ს/კ: 03.05.24.057, ქ.ქუთაისი, სულან-საბას გამზ 19-ში (ნაკვეთი 2-4) 778 კვ.მ არასასოფლო-სამეურნეო დანიშნულების მიწის ნაკვეთი და მასზე განთავსებული შენობა-ნაგებობანი ს/კ: 03.05.24.055.</t>
  </si>
  <si>
    <t>ფრიდონი ბარათაშვილი</t>
  </si>
  <si>
    <t>საქართველოს მთავრობის 2016 წლის 14 ნოემბრის №2385 განკარგულება</t>
  </si>
  <si>
    <r>
      <rPr>
        <rFont val="Arial"/>
        <color theme="1"/>
        <sz val="10.0"/>
      </rPr>
      <t>ტყიბულის</t>
    </r>
    <r>
      <rPr>
        <rFont val="Arial"/>
        <color rgb="FF000000"/>
        <sz val="10.0"/>
      </rPr>
      <t xml:space="preserve"> მუნიციპალიტეტი, სოფელი საწირე 107.00 კვ.მ არასასოფლო-სამეურნეო დანიშნულების მიწის ნაკვეთი და მასზე განთავსებული შენობა-ნაგებობა N1 ს/კ: 39.03.32.116; ტყიბულის მუნიციპალიტეტი, სოფელი საწირე 591.00 კვ.მ არასასოფლო-სამეურნეო დანიშნულების მიწის ნაკვეთი და მასზე განთავსებული შენობა-ნაგებობა N1 ს/კ: 39.03.32.115; ტყიბულის მუნიციპალიტეტი, სოფელი საწირე 11316.00 კვ.მ არასასოფლო-სამეურნეო დანიშნულების მიწის ნაკვეთი და მასზე განთავსებული შენობა-ნაგებობა N1 ს/კ:39.03.32.117; ტყიბულის მუნიციპალიტეტი, სოფელი საწირე 12170.00 კვ.მ არასასოფლო-სამეურნეო დანიშნულების მიწის ნაკვეთი და მასზე განთავსებული შენობა-ნაგებობები N1-7 ს/კ: 39.03.32.114</t>
    </r>
  </si>
  <si>
    <t>ა(ა)იპ - საქართველოს პედაგოგთა და მეცნიერთა თავისუფალი პროფკავშირი №211372593</t>
  </si>
  <si>
    <t>საქართველოს მთავრობის 2016 წლის 16 სექტემბრის №1906 განკარგულება</t>
  </si>
  <si>
    <t>შესაბამისი ხელშეკრულების გაფორმებიდან არაუმეტეს 40 (ორმოცი) თვის ვადაში (02.04.2020წ), პირადად ან/და მესამე პირ(ებ)ის მეშვეობით, პროფესიული განვითარების ცენტრის (რომელიც მოიცავს, მაგრამ შესაძლოა არ შემოიფარგლებოდეს არანაკლებ 16 (თექვსმეტი) ერთეულ მოსასვენებელ ოთახს, ერთ საკონფერენციო დარბაზს, სასადილოს, არანაკლებ 6 (ექვსი) ერთეულ სველ წერტილს, ღია ან დახურული ტიპის, 7000 (შვიდი ათასი) კვ.მ ფართის მქონე სპორტულ მოედანს) შექმნის მიზნით გადაცემული უძრავი ქონების რეკონსტრუქცია/რემონტი/აღჭურვა, ასევე, ეზოს კეთილმოწყობა (რაც მოიცავს (მაგრამ შესაძლოა არ შემოიფარგლებოდეს) გადაცემული უძრავი ქონების ან/და მისი ნაწილის შემოღობვას, გამწვანებას) და პროფესიული განვითარების ცენტრის ფუნქციონირების დაწყება და ამ მიზნით არანაკლებ 57 000 ლარის ინვესტიის განხორცილება</t>
  </si>
  <si>
    <t>ქალაქ ლანჩხუთში, ჟორდანიას ქუჩა 76-ის მიმდებარედ, 1700.00 კვ.მ. არასასოფლო-სამეურნეო დანიშნულების მიწის ნაკვეთს (მიწის (უძრავი ქონების) საკადასტრო კოდი №27.06.52.462)</t>
  </si>
  <si>
    <t>რკ გურიის თხილი №433644032</t>
  </si>
  <si>
    <t>საქართველოს მთავრობის 2016 წლის 9 სექტემბრის №1831 განკარგულება</t>
  </si>
  <si>
    <t>09.09.2018 წლამდე თხილის გადამამუშავებელი საწარმოს შექმნა და წარმოების დაწყება და ამ მიზნით 136 000 ლარის ინვესტიციის განხორციელბა.</t>
  </si>
  <si>
    <t>საწარმოს შექმნისა და ინვესტიციის ვალდებულებები შესრულებულია თუმცა დარღვეული წარმოების მოცულობის ვალდებულება.</t>
  </si>
  <si>
    <t>ოზურგეთის მუნიციპალიტეტში, სოფელ შემოქმედში მდებარე 617.00 კვ.მ არასასოფლო-სამეურნეო დანიშნულების მიწის ნაკვეთს (მიწის (უძრავი ქონების) საკადასტრო კოდი: №26.18.15.142), ძალოვანი ტრანსფორმატორი 4მვა 35/10, 35 კვ ზეთიანი ამომრთველი ვტ 35, 10 კვ ღია გამანაწილებელი მოწყობილობა კრუნ ,,10'' (5 უჯრედი)</t>
  </si>
  <si>
    <t>შ.პ.ს ენერგო-პრო ჯორჯია 205169066</t>
  </si>
  <si>
    <t>საქართველოს მთავრობის 2016 წლის 3 ნოემბრის №2288 განკარგულება</t>
  </si>
  <si>
    <t>ქონებაზე არსებული ქვესადგურის ფუნქციონირების მიზნით, ამავე ქონებაზე განთავსებული 10 კვ ღია გამანაწილებელი მოწყობილობის („კრუნ 10“) სარეაბილიტაციო-აღდგენითი სამუშაოების განხორციელება 06.12.2017 წლამდე</t>
  </si>
  <si>
    <t>თელავის მუნიციპალიტეტში, სოფ. ნაფარეულში, 780 კვ.მ არასასოფლო-სამეურნეო დანიშნულების მიწის ნაკვეთი და მასზე მდგომი შენობა-ნაგებობა N1 და N2 (მიწის (უძრავი ქონების (ს/კ: 53.14.33.048); თელავის მუნიციპალიტეტში, სოფ. ნაფარეულში, 579 კვ.მ არასასოფლო-სამეურნეო დანიშნულების მიწის ნაკვეთი და მასზე მდგომი შენობა-ნაგებობა N1 და N2 (მიწის (უძრავი ქონების (ს/კ: 53.14.38.106); თელავის მუნიციპალიტეტში, სოფ. ნაფარეულში, 75 კვ.მ არასასოფლო-სამეურნეო დანიშნულების მიწის ნაკვეთი და მასზე მდგომი შენობა-ნაგებობა N1 (განაშენიანების ფართი-25კვ.მ) (მიწის(უძრავი ქონების ) ს/კ: 57.99.51.034)</t>
  </si>
  <si>
    <t>შპს ლოპოტა ენერჯი 431167499</t>
  </si>
  <si>
    <t>საქართველოს მთავრობის 2016 წლის 14 ნოემბრის №2383 განკარგულება</t>
  </si>
  <si>
    <t>ქალაქ ბათუმში, გ. ლორთქიფანიძის ქუჩაზე მდებარე 35 კვ.მ არასასოფლო-სამეურნეო დანიშნულების მიწის ნაკვეთს (მიწის (უძრავი ქონების) საკადასტრო კოდი: №05.32.17.262), მცხეთის მუნიციპალიტეტში მდებარე 9 კვ.მ არასასოფლო-სამეურნეო დანიშნულების მიწის ნაკვეთს (მიწის (უძრავი ქონების) საკადასტრო კოდი: №72.12.04.483), გარდაბნის მუნიციპალიტეტის სოფელ სააკაძეში მდებარე 9 კვ.მ არასასოფლო-სამეურნეო დანიშნულების მიწის ნაკვეთს და მასზე განთავსებულ №1 შენობა-ნაგებობას (სატრანსფორმატორო პუნქტი) (მიწის (უძრავი ქონების) საკადასტრო კოდი: №81.10.29.513) და გარდაბნის მუნიციპალიტეტის სოფელ სააკაძეში მდებარე 440.56 მ ელექტროგადამცემ ხაზს (მიწის (უძრავი ქონების) საკადასტრო კოდი: №81.00.694)</t>
  </si>
  <si>
    <t>საქართველოს მთავრობის 2016 წლის 17 ნოემბრის №2409 განკარგულება</t>
  </si>
  <si>
    <t>13.12.2017 წლამდე სატრანსფორმატორო პუნქტ(ებ)ის განთავსება და ექსპლუატაციაში მიღება</t>
  </si>
  <si>
    <t>ქალაქ თბილისში, ნუცუბიძე - ვაშლიჯვრის დამაკავშირებელი გზის მიმდებარედ (ნაკვეთი №01/226) არსებულ 1 381.00 კვ.მ არასასოფლო - სამეურნეო დანიშნულების მიწის (მიწის (უძრავი ქონების) საკადასტრო კოდი №01.14.15.001.226) და ქალაქ თბილისში, ნუცუბიძე - ვაშლიჯვრის დამაკავშირებელი გზის მიმდებარედ არსებულ 394.00 კვ.მ არასასოფლო - სამეურნეო დანიშნულების მიწის ნაკვეთებს (მიწის (უძრავი ქონების) საკადასტრო კოდი №01.14.15.001.249)</t>
  </si>
  <si>
    <t>ავთანდილ ჭრიკიშვილი და ვარლამ ლიპარტელიანი (უფლებამონაცვლე შპს „ჩემპიონთა სახლი“)</t>
  </si>
  <si>
    <t>საქართველოს მთავრობის 2016 წლის 7 ოქტომბრის №2182 განკარგულება</t>
  </si>
  <si>
    <t>15.12.2019 წლამდე სპორტული კომპლექსის შექმნა, ფუქნციონირების დაწყება და ამ მიზნით 400 000 ლარის ინვესტიციის განხორციელება</t>
  </si>
  <si>
    <t>მოთხოვნილია ვალდებულებების ცვლილება და პირგასამტეხლოს პატიება - მიმდინარეობს წარმოება (შესაბამისი განკარგულების პროექტი გაგზავნილია საქართველოს ეკონომიკისა და მდგრადი განვითარების სამინისტროში)</t>
  </si>
  <si>
    <t>ქალაქ რუსთავში, მშვიდობის ქუჩის მიმდებარე ტერიტორიაზე არსებულ 10000 კვ.მ. არასასოფლო-სამეურნეო დანიშნულების მიწის ნაკვეთს (მიწის (უძრავი ქონების) საკადასტრო კოდი №02.07.01.007)</t>
  </si>
  <si>
    <t>შპს ქართული არყის კომპანია 432543544</t>
  </si>
  <si>
    <t>საქართველოს მთავრობის 2016 წლის 29 სექტემბრის №1981 განკარგულება</t>
  </si>
  <si>
    <t>20.09.2017 წლამდე ალკოჰოლური სასმელების მწარმოებელი ქარხნის შექმნა და ამ მიზნით არანაკლებ 650 000 ლარის ინვესტიციის განხორციელება.</t>
  </si>
  <si>
    <t>ქალაქ თბილისში, სოფელ დიდ ლილოში მდებარე 55800.00 კვ.მ არასასოფლო - სამეურნეო დანიშნულების მიწის ნაკვეთი და მასზე განთავსებული N1–N48 შენობა-ნაგებობები (მიწის (უძრავი ქონების) საკადასტრო კოდი: N81.08.18.286).</t>
  </si>
  <si>
    <t>შპს ინტერპლასტი 205187536</t>
  </si>
  <si>
    <t>საქართველოს მთავრობის 2016 წლის 19 ოქტომბრის №2218 განკარგულება</t>
  </si>
  <si>
    <r>
      <rPr>
        <rFont val="Arial"/>
        <color theme="1"/>
        <sz val="10.0"/>
      </rPr>
      <t>შენობა</t>
    </r>
    <r>
      <rPr>
        <rFont val="Arial"/>
        <color theme="1"/>
        <sz val="10.0"/>
      </rPr>
      <t>-ნაგებობა N1; N2 და N3-ში 3809.20 კვ.მ ფართი და შესაბამისი წილობრივი არასასოფლო-სამეურნეო დანიშნულების მიწის ნაკვეთი ს/კ: 01.13.08.009.070.01.501; 968.89 კვ.მ. ტერასა და შესაბამისი წილობრივი არასასოფლო-სამეურნეო დანიშნულების მიწის ნაკვეთი ს/კ: 01.13.08.009.070.01.502; 968.89 კვ.მ. ფართი და შესაბამისი წილობრივი არასასოფლო-სამეურნეო დანიშნულების მიწის ნაკვეთი ს/კ: 01.13.08.009.070.01.503; 162.01 კვ.მ. ტერასა და შესაბამისი წილობრივი არასასოფლო-სამეურნეო დანიშნულების მიწის ნაკვეთი ს/კ: 01.13.08.009.070.03.500; 161.56 კვ.მ. სხვენი და შესაბამისი წილობრივი არასასოფლო-სამეურნეო დანიშნულების მიწის ნაკვეთი ს/კ: 01.13.08.009.070.03.501; შენობა-ნაგებობა N4 ფართით - 30.61 კვ.მ. და შესაბამისი წილობრივი არასასოფლო-სამეურნეო დანიშნულების მიწის ნაკვეთი ს/კ: 01.13.08.009.070.04.500; შენობა-ნაგებობა N5 ფართით - 1.65 კვ.მ. და შესაბამისი წილობრივი არასასოფლო-სამეურნეო დანიშნულების მიწის ნაკვეთი ს/კ: 01.13.08.009.070.05.500.</t>
    </r>
  </si>
  <si>
    <t>შპს სი ი ეფ სი (ევრო-აზიური) 404518713</t>
  </si>
  <si>
    <t>საქართველოს მთავრობის 2016 წლის 7 ნოემბრის №2329 განკარგულება</t>
  </si>
  <si>
    <t>ქ.გორში, სტალინის გამზირის 11ს-ში მდებარე 1419 კვ.მ. არასასოფლო-სამეურნეო დანიშნულების წიმის ნაკვეთი და მასზე განთავსებული 1 შენობა ნაგებობა (ს/კ: 66.45.25.312 )</t>
  </si>
  <si>
    <t>ოლღა პავლიაშვილი</t>
  </si>
  <si>
    <t>საქართველოს მთავრობის 2016 წლის 7 ნოემბრის № 2442 განკარგულება</t>
  </si>
  <si>
    <t>ქ. თბილისში, კობარეთის ქუჩაზე მდებარე 470 კვ.მ. არასასოფლო-სამეურნეო დანიშნულების მიწის ნაკვეთი (მიწის (უძრავი ქონების) საკადასტრო კოდი 01.17.13.059.013)</t>
  </si>
  <si>
    <t>ფრანცისკო ხაბიერ ფერნანდეს გოირისა</t>
  </si>
  <si>
    <t>საქართველოს მთავრობის 2016 წლის 22 დეკემბრის #2604 განკარგულება</t>
  </si>
  <si>
    <t>ქ. ქარელში, ფანასკერტელის ქუჩა, N30-ში მდებარე 23282.00 კვ.მ არასასოფლო-სამეურნეო დანიშნულების მიწის ნაკვეთი და მასზე არსებული N1-N7 შენობა-ნაგებობები (მიწის (უძრავი ქონების) საკადასტრო კოდი 68.10.45.028)</t>
  </si>
  <si>
    <t>შპს ალიანს მედის 405108477</t>
  </si>
  <si>
    <t>საქართველოს მთავრობის 2016 წლის 26 დეკემბრის #2659 განკარგულება</t>
  </si>
  <si>
    <t>„სახელმწიფო ქონების შპს „ალიანს მედი +“ -ისათვის პირდაპირი მიყიდვის ფორმით პრივატიზების შესახებ საქართველოს პრეზიდენტის 2012 წლის 30 ივლისის №30/07/03 განკარგულებით დადგენილი პირობების („სახელმწიფო ქონების შპს „ალიანს მედი +“-ისათვის პირდაპირი მიყიდვის ფორმით პრივატიზების შესახებ“ საქართველოს პრეზიდენტის 2012 წლის 30 ივლისის №30/07/03 განკარგულებისაგან განსხვავებული პირობების დადგენისა და შპს „ახალი კლინიკის“ საქმიანობის ხელშესაწყობად რიგ ღონისძიებათა განხორციელების შესახებ“ საქართველოს მთავრობის 2016 წლის 26 დეკემბრის №2658 განკარგულებით (შემდეგში - განკარგულება) დადგენილი განსხვავებული პირობების გათვალისწინებით) შესრულება.</t>
  </si>
  <si>
    <t>შესრულებულია სამედიცნო დაწესებულების შექმნის ვალდებულება</t>
  </si>
  <si>
    <t>ქ. თბილისში გიორგი აბაშვილის ქუჩა #3-ში (კორპ 8, ბ. 162) მდებარე უძრავი ქონება (ს/კ 01.19.19.005.016.01.162)</t>
  </si>
  <si>
    <t>ნათელა ზვიადაძე ; ბარბარე ბერიძე ; ლუკა ბერიძე ; თეკლა ბერიძე ; ნინო ბერიძე ეკატერინე ბერიძე , მარიამი ბერიძე</t>
  </si>
  <si>
    <t>2014 წლის 26 დეკემბრის #2476 მთავრობის განკარგულება</t>
  </si>
  <si>
    <t>ქ. თბილისი აბაშვილის ქ. #3, სამხედრო ქალაქის ტერიტორია, კორპუსი 3, სართული 1, ბინა 5, ფართობი 40.9 კვ.მ. (ს/კ 01.19.19.005.052.01.005)</t>
  </si>
  <si>
    <t>გიორგი მიქელაძე</t>
  </si>
  <si>
    <t>2014 წლის 24 დეკემბრის #2411 მთავრობის განკარგულება</t>
  </si>
  <si>
    <t>დანართში მითითებული ქონება (მილსადენები)</t>
  </si>
  <si>
    <t>2014 წლის 26 დეკემბრის #2478 მთავრობის განკარგულება</t>
  </si>
  <si>
    <t>აბაშის მუნიციპალიტეტში სოფელ ნორიოში მდებარე 126481 კვ.მ არასასოფლო-სამეურნეო დანიშნულების მიწის ნაკვეთი (ს/კ 40.07.32.076)</t>
  </si>
  <si>
    <t>შპს აბაშის რძის ქარხანა 422431023</t>
  </si>
  <si>
    <t>2015 წლის 15 იანვრის #8 მთავრობის განკარგულება</t>
  </si>
  <si>
    <t>16.01.2017 წლამდე რძის გადამამუშავებელი და კვების (რძის) პროდუქტების მწარმოებელი საწარმოს შემქნა, წარმოების დაწყება და ამ მიზნით 2 529 600 ლარის ინვესტიციის განხორციელება.</t>
  </si>
  <si>
    <t>ქ. ხაშურში ბექაურის ქუჩაზე მდებარე 4350 კვ.მ. არასაოფლო-სამეურნეო დანიშნულების მიწის ნაკვეთი და მასზე მდგომი შენობა-ნაგებობა #1, განაშენიანების ფართით - 952.3 კვ.მ. (ს/კ 69.08.38.198)</t>
  </si>
  <si>
    <t>შპს ქსენია 426111511</t>
  </si>
  <si>
    <t>2014 წლის 24 დეკემბრის #2412 მთავრობის განკარგულება</t>
  </si>
  <si>
    <t>25.12.2016 წლამდე პოლიმერული მასალების მწარმოებელი საწარმოს შექმნა, წარმოების დაწყება და ამ მიზნით 350 352 ლარის ინვესტიციის განხორციელება.</t>
  </si>
  <si>
    <t>დარღვეული აქვს პროდუქციის წარმოების ვალდებულება - ეკისრება პირგასამტეხლო. მიმდინარეობს წარმოება ცვლილება/პატიების საკითხზე.</t>
  </si>
  <si>
    <t>ვანის მუნიციპალიტეტში, სოფელ ბზვანში მდებარე 12351 კვ.მ. არასასოფლო-სამეურნეო დანიშნულების მიწის ნაკვეთი (ს/კ 31.08.23.433)</t>
  </si>
  <si>
    <t>შპს ქართული დაფნა 412701642</t>
  </si>
  <si>
    <t>2015 წლის 15 იანვრის #24 მთავრობის განკარგულება</t>
  </si>
  <si>
    <t>15.01.2017 წლამდე დაფნის გადამამუშავებელი საწარმოს შექმნა, წარმოების დაწყება და ამ მიზნით 247 200 ლარის ინვესტიციის განხორციელება.</t>
  </si>
  <si>
    <t>ქ. ხობში ქაჯაიას ქუჩაზე მდებარე 32130 კვ.მ. არასასოფლო სამეურნეო დანიშნულების მიწის ნაკვეთი და მასზე განთავსებული შენობა-ნაგებობები (ს/კ 45.21.21.130)</t>
  </si>
  <si>
    <t>შპს ფიგარო 204888666</t>
  </si>
  <si>
    <t>2015 წლის 15 იანვრის #9 მთავრობის განკარგულება</t>
  </si>
  <si>
    <t>16.01.2017 წლამდე სამშენებლო მასალებისა და პლასტმასის მწარმოებელი საწარმოს შექმნა, წარმოების დაწყება და ამ მიზნით 1 660 000 ლარის ინვესტიციის განხორციელება.</t>
  </si>
  <si>
    <t>ქ. ქუთაისში ნიკეას ქუჩა ჩიხი 3, #5-ის მიმდებარედ არსებული 2222 კვ.მ. არასასოფლო-სამეურნეო დანიშნულების მიწის ნაკვეთი (ს/კ 03.05.22.391)</t>
  </si>
  <si>
    <t>შპს კორდი 219630567</t>
  </si>
  <si>
    <t>2014 წლის 30 ოქტომბრის #1948 მთავრობის განკარგულება</t>
  </si>
  <si>
    <t>გადაცემულ ქონებაზე სამშენებლო მასალების მწარმოებელი საწარმოს შემქმნა და წარმოების დაწყება არაუგვიანეს 30.10.2016 წლისა და ამ მიზნით არანაკლებ 240 000 ლარი ინვესტიციის განხორციელება</t>
  </si>
  <si>
    <t>ქ. თბილისში ვარკეთილის დასახლებაში ზემო პლატოზე მე-2 მ/რში მე18 კორპ, მე-3 სართულზე არსებული ბინა #11 საერთო ფართით 87.95 კვ.მ. (ს/კ 01.19.20.003.040.01.011)</t>
  </si>
  <si>
    <t>იურა გასპარიანი</t>
  </si>
  <si>
    <t>2014 წლის 19 დეკემბრის #2386 მთავრობის განკარგულება</t>
  </si>
  <si>
    <t>ოზურგეთის მუნიციპალიტეტში, სოფელ მელქედურში არსებული 32056 კვ.მ. არასასოფლო-სამეურნეო დანიშნულების მიწის ნაკვეთი და მასზე განთავსებული შენობა-ნაგებობა #1-#12, განაშენიანების საერთო ფართით 7429 კვ.მ. (ს/კ 26.13.23.006)</t>
  </si>
  <si>
    <t>შპს კოკო კომპანია 437062223 - დღევანდელი შპს „გურია რესურს ჯგუფი“</t>
  </si>
  <si>
    <t>2015 წლის 5 თებერვლის #1146 მთავრობის განკარგულება</t>
  </si>
  <si>
    <t>გადაცემულ ქონებაზე ქვის, ცემენტის და ანალოგიური მასალების მწარმოებელი საწარმოს შექმნა და წარმოების დაწყება და ამ მიზნით 89 756 ლარის ინვესტირება 05.02.2017 წლამდე</t>
  </si>
  <si>
    <t>დარღვეულია საწარმოს გახსნის შემდგომ პროდუქციის წარმოების ვალდებულება</t>
  </si>
  <si>
    <t>დაბა ასპინძაში მდებარე 2000 კვ.მ. ფართობის არასასოფლო-სამეურნეო დანიშნულების მიწის ნაკვეთი (ს/კ 60.01.33.417)</t>
  </si>
  <si>
    <t>შპს უნიმედი სამცხე 404865963</t>
  </si>
  <si>
    <t>2014 წლის 5 დეკემბრის #2210 მთავრობის განკარგულება</t>
  </si>
  <si>
    <t>02.05.2016 წლამდე 5-საწოლიანი სამედიცინო ცენტრის შემქნა და ფუნქციონირების დაწყება.</t>
  </si>
  <si>
    <t>ქ. ქუთაისში, XXI მ/რ მიმდებარე ტერიტორიაზე არსებული 80000 კვ.მ. არასასოფლო-სამეურნეო დანიშნულების მიწის ნაკვეთი (ს/კ 02.01.05.801)</t>
  </si>
  <si>
    <t>ა(ა)იპ საქართველოს ფეხბურთის ფედერაცია 201990079</t>
  </si>
  <si>
    <t>2015 წლის 15 იანვრის #19 მთავრობის განკარგულება</t>
  </si>
  <si>
    <t>ბავშვთა საფეხბურთო აკადემიის შექმნის მიზნით, შენობის ან/და შენობების და საფეხბურთო მოედნების აშენება, ინვენტარით აღჭურვა, ინფრასტრუქტურის მოწყობა და ბავშვთა საფეხბურთო აკადემიის ფუნქციონირების დაწყება 2018 წლის 20 დეკემბრამდე და ამ მიზნით 5 000 000 ლარის ინვესტირება 20.02.2017 წლამდე</t>
  </si>
  <si>
    <t>ქ. თბილისში, საბურთალოს საცხოვრებელ რაიონში მე-5-ე კვარტალში სანდრო ეულის ქუჩა 5-ში მდებარე 4170 კვ.მ. არასასოფლო-სამეურნეო დანიშნულების მიწის ნაკვეთი (ს/კ 01.14.05.007.157)</t>
  </si>
  <si>
    <t>შპს ლიტ ჯეო ინვესტის 204531088 უფლებამონაცვლე შპს ლიტ ჯეო ინვესტი 400033655
- უფლებამონაცვლე: 400149335 - შპს „საბურთალო პალასი“</t>
  </si>
  <si>
    <t>2014 წლის 18 დეკემბრის #2337 მთავრობის განკარგულება და 2015 წლის 9 თებერვლის #54</t>
  </si>
  <si>
    <t>გადაცემულ ქონებაზე ან მის ნაწილზე მრავალბინიანი საცხოვრებელი სახლის/კომპლექსის აშენება და კანონით დადგენილი წესით ექსპლუატაციაში მიღება 2019 წლის 31 დეკემბრამდე და ამ მიზნით 2 600 000 ლარის ინვესტირება არაუგვიანეს 12.02.2018 წლისა</t>
  </si>
  <si>
    <t>ინვესტიცია განხორციელებულია სრულად, მშენებლობის ექსპლუატაციაში მიღების ვალდებულება - დარღვეული</t>
  </si>
  <si>
    <t>ქ. რუსთავში, მშვიდობის ქუჩა #2-ის მიმდებარე ტერიტორიაზე არსებული 60127 კვ.მ. არასასოფლო-სამეურნეო დანიშნულების მიწის ნაკვეთი და მასზე განთავსებული შენობა-ნაგებობები #1 და #2 (ს/კ 02.07.01.440)</t>
  </si>
  <si>
    <t>შპს რებას 405056549</t>
  </si>
  <si>
    <t>2015 წლის 15 იანვრის #11 მთავრობის განკარგულება</t>
  </si>
  <si>
    <t>ამშენებლო მასალების მწარმოებელი საწარმოს შექმნა და წარმოების დაწყება არაუგვიანეს 15.06.2017 წლისა და ამ მიზნით 1 444 136 ლარის ინვესტიციის განხორციელება</t>
  </si>
  <si>
    <t>წყალტუბოს მუნიციპალიტეტში, სოფელ გუმბრაში მდებარე 2128 კვ.მ. არასასოფლო-სამეურნეო დანისნულების მიწის ნაკვეთი და მასზე განთავსებული შენობა-ნაგებობა: სპორტ კომპლექსი, საერთო ფართით 1021.34 კვ.მ. (ს/კ 29.09.38.002)</t>
  </si>
  <si>
    <t>შპს დამაკო 212883628</t>
  </si>
  <si>
    <t>მთავრობის 2015 წლის 9 მარტის #430 განკარგულება</t>
  </si>
  <si>
    <t>09.03.2017 წლამდე ქიმიური და მასთან დაკავშირებული მრეწველობის დარგების პროდუქციის მწარმოებელი საწარმოს შექმნა, წარმოების დაწყება და ამ მიზნით 68 000 ლარის ინვესრტიციის განხორციელება.</t>
  </si>
  <si>
    <t>ინვესტიცია განხორციელდა სრულად, საწარმომ დაიწყო ფუნქციონირება, თმცა კომპანიას დარღვეული აქვს წარმოების მოცულობის უზრუნველყოფი სვალდებულება.</t>
  </si>
  <si>
    <t>ქ. მცხეთაში, სოფელ გლდანში, პატარა მამკოდის მიმდებარედ არსებული 2748 კვ.მ. არასასოფლო-სამეურნეო დანიშნულების მიწის ნაკვეთი და მასზე განთავსებული შენობა-ნაგებობა #1 და #2 (ს/კ 72.13.24.433)</t>
  </si>
  <si>
    <t>შპს კონტინენტი 400138542</t>
  </si>
  <si>
    <t>მთავრობის 2015 წლის 5 მარტის #358 განკარგულება</t>
  </si>
  <si>
    <t>06.03.2017 წლამდე მერქნის ნაწარმის მწარმოებელი საწარმოს შემქნა, წარმოების დაწყება და ამ მიზნით 228 388 ლარის ინვესტიციის განხორციელება.</t>
  </si>
  <si>
    <t>დაბა ასპინძაში მდებარე 17460 კვ.მ. არასასოფლო-სამეურნეო დანიშნულების მიწის ნაკვეთი (ს/კ 60.01.36.019)</t>
  </si>
  <si>
    <t>ააიპ რაგბის მხარდამჭერთა ლიგა 204433265</t>
  </si>
  <si>
    <t>მთავრობის 2015 წლის 12 თებერვლის #191 განკარგულება</t>
  </si>
  <si>
    <t>24.03.2018 წლამდე არანაკლებ 3600 კვ.მ ფართობის მქონე, ბუნებრივი საფარის სავარჯიშო მოედნის მშენებლობა/მოწყობა; არანაკლებ 200 კვ.მ ფართობზე გამწვანებული ტერიტორიის მოწყობა/შექმნა;
საპრივატიზებო პირობების შესრულების მიზნით, არანაკლებ 50 000 (ორმოცდაათი ათასი) ლარის ღირებულების სამუშაოების განხორციელება.</t>
  </si>
  <si>
    <t>ქ. თბილისში, ღოღობერიძის #67-ში მდებარე არასასოფლო-სამეურნეო დანიშნულების მიწის ნაკვეთები და შენობები (ს/კ 01.18.13.034.026; 01.18.13.034.027; 01.18.13.027.011; 01.18.13.034.030) და ლიანდაგები (ს/კ 01.01.947; 01.01.928; 01.01.969)</t>
  </si>
  <si>
    <t>შპს აგრო თრეიდინგ ჯორჯია 206330709</t>
  </si>
  <si>
    <t>მთავრობის 2015 წლის 19 თებერვლის #301 განკარგულება</t>
  </si>
  <si>
    <t>19.02.2017 წლმადე ქონებაზე სასოფლო-სამეურნეო დანიშნულების ცხოველების, ფრინველების და თევზების საკვების მწარმოებელი საწარმოს შექმნა, წარმოების დაწყება და 2 602 524 ლარის ინვესტიციის განხორციელების ვალდებულება.</t>
  </si>
  <si>
    <t>ქ. რუსთავში, მდინარე მტკვრის მარჯვენა სანაპიროს XIX მრ რაიონშის მიმდებარე ტერიტორიაზე არსებული 3000 კვ.მ. არასასოფლო-სამეურნეო დანიშნულების მიწის ნაკვეთი (ს/კ 02.01.05.804)</t>
  </si>
  <si>
    <t>შპს ჯეო პროდაქტს კომპანი 416314571</t>
  </si>
  <si>
    <t>მთავრობის 2015 წლის 12 თებერვლის #185 განკარგულება</t>
  </si>
  <si>
    <t>13.02.2017 წლამდე სასათბურე მეურნეობის შექმნა, წამრმოების დაწყება და ამ მიზნით 144 000 ლარის ინვესტიციის განხორციელება.</t>
  </si>
  <si>
    <t>ქ. თბილისში, აკადემქალაქის მიმდებარედ არსებული 3526 კვ.მ. არასასოფლო-სამეურნეო დანიშნულების მიწის ნაკვეთი (ს/კ 01.10.13.040.089)</t>
  </si>
  <si>
    <t>შპს იბერკომპანი 211358181</t>
  </si>
  <si>
    <t>მთავრობის 2014 წლის 31 დეკემბრის #2620 განკარგულება</t>
  </si>
  <si>
    <t>25.09.2018 წლამდე ა) „ქონებაზე“ ან/და მის ნაწილზე არანაკლებ 12 000 კვ.მ ფართის მქონე შენობა-ნაგებობ(ებ)ის მშენებლობა და კანონით დადგენილი წესით, ექსპლუატაციაში მიღება; ბ) „ქონებაზე“ განახორციელოს „ხელშეკრულების“ 3.1.1 მუხლის „ა“ ქვეპუნქტით გათვალისწინებული ასაშენებელი შენობა-ნაგებობ(ებ)ის ტერიტორიის კეთილმოწყობა, რაც უნდა მოიცავდეს (მაგრამ არ შემოიფარგლება) გარე განათებას, ასფალტის ან/და ბეტონისსაფარიან ტერიტორიას“.
საპრივატიზებო პირობის შესრულების მიზნით, განახორციელოს არანაკლებ 4 000 000 (ოთხი მილიონი) ლარის ინვესტიცია“.</t>
  </si>
  <si>
    <t>ქ. თბილისში, დავით აღმაშენებლის ხეივნის მე-10-ე კილომეტრზე მდებარე 11998 კვ.მ. მიწის ნაკვეთი (ს/კ 01.13.01.010.082)</t>
  </si>
  <si>
    <t>შპს სამედიცინო ინოვაციების ცენტრი 405062523</t>
  </si>
  <si>
    <t>მთავრობის 2014 წლის 31 დეკემბრის #2613 განკარგულება</t>
  </si>
  <si>
    <t>02.08.2020 წლამდე შენობა-ნაგებობ(ებ)ის მშენებლობა, კანონმდებლობით დადგენილი წესით ექსპლუატაციაში მიღება და ამ მიზნით 4 000 000 ლარის ინვესტიციის განხორციელება</t>
  </si>
  <si>
    <t>გარდაბანის რაიონში კაპანახჩის ტერიტორიაზე მდებარე 7129 კვ.მ. არასასოფლო-სამეურნეო დანიშნულების მიწის ნაკვეთი (ს/კ 81.15.07.236)</t>
  </si>
  <si>
    <t>სს საქართველოს სათბურის კორპორაცია 404469865</t>
  </si>
  <si>
    <t>მთავრობის 2015 წლის 12 მარტის #496 განკარგულება</t>
  </si>
  <si>
    <t>ქ. გარდაბანში ბოტანიკის დასახლებაში არსებული 12167 კვ.მ. არასასოფლო-სამეურნეო დანიშნულების მიწის ნაკვეთი და მასზე განთავსებული შენობა-ნაგებობა #1 საერთო ფართით 1522.4 კვ.მ. (ს/კ 81.15.05.217)</t>
  </si>
  <si>
    <t>შპს ნეო პლასტიკ 426525245</t>
  </si>
  <si>
    <t>მთავრობის 2015 წლის 9 მარტის #431 განკარგულება</t>
  </si>
  <si>
    <t>09.03.2017 წლამდე პლასტმასების და მათი ნაწარმის მწარმოებელი საწარმოს შექმნა და წარმოების დაწყება და 602 480 ლარი სინვესტიციის განხორციელება.</t>
  </si>
  <si>
    <t>ქ. ბორჯომში რუსთაველის ქუჩა #81-ში მდებარე 3307 კვ.მ. არასასოფლო-სამეურნეო დანიშნულების მიწის ნაკვეთი და მასზე განთავსებული შენობა-ნაგებობები (ს/კ 64.23.02.517) და ამავე მისამართზე არსებული 36 კვ.მ. არასასოფლო-სამეურნეო დანიშნულების მიწის ნაკვეთი და მასზე განთავსებული შენობა-ნაგებობა ობიექტი #1-ავტოფარეხი, განაშენიანება - 35.83 კვ.მ. (ს/კ 64.23.02.518)</t>
  </si>
  <si>
    <t>სააქციო კომპანია დიზონ ლიმითედის წარმომადგენლობა საქართველოში 205189464 (უფლებამონაცველე: 405070881 - შპს „თემა ჯგუფი“)</t>
  </si>
  <si>
    <t>მთავრობის 2015 წლის 19 იანვრის #299 განკარგულება</t>
  </si>
  <si>
    <t>30.09.2018 წლამდე ქონეზე რანაკლებ 40 (ორმოცი) ნომრიანი სასტუმროს შექმნა და აღჭურვა;
ვალდებულების შესრულების მიზნით, არანაკლებ 2 000 000 (ორი მილიონი) ლარის ინვესტიციის განხორციელება;
საპრივატიზებო პირობის შესრულებიდან არაუმეტეს 3 (სამი) თვის ვადაში ამავე მუხლით გათვალისწინებულ სასტუმროში 40 (ორმოცი) ადამიანის დასაქმება არანაკლებ 3 (სამი) წლის ვადით;</t>
  </si>
  <si>
    <t>ვანის მუნიციპალიტეტში თავისუფლების ქუჩა 68ში მე-2 სართულზე მდებარე 50.56 კვ.მ. საცხოვრებელი ფართი (ს/კ 31.01.26.032.01.507)</t>
  </si>
  <si>
    <t>გელა ხარძეიშვილი</t>
  </si>
  <si>
    <t>მთავრობის 2015 წლის 26 მარტის #650 განკარგულება</t>
  </si>
  <si>
    <t>სიღნაღის მუნიციპალიტეტში, სოფელ ქვემო მაჩხაანში მდებარე შენობა-ნაგებობა საერთო ფართით 90 კვ.მ. განაშენიანების ფართი 110 კვ.მ. (ს/კ 56.20.52.051)</t>
  </si>
  <si>
    <t>ნათელა მენთეშაშვილი</t>
  </si>
  <si>
    <t>ქ. თბილისში გუმათჰესის ქუჩა, კორპუსი 19, ბინა 29 ფართით 32.07 კვ.მ. და მასზე წილობრივად დამაგრებული მიწის ნაკვეთი (ს/კ 01.19.23.010.002.01.029)</t>
  </si>
  <si>
    <t>დავით აფციაური</t>
  </si>
  <si>
    <t>მთავრობის 2015 წლის 8 აპრილის #710 განკარგულება</t>
  </si>
  <si>
    <t>ქ. თბილისში უნივერსიტეტის ქუჩაზე (ნაკვეთი 06/035) მდებარე 1000 კვ.მ. არასასოფლო-სამეურნეო დანიშნულების მიწის ნაკვეთი (ს/კ 01.14.06.006.041); ლაგოდეხის მუნიციპალიტეტში სოფელ ჩადუნიანში მდებარე 3423 კვ.მ. არასასოფლო-სამეურნეო დანიშნულების მიწის ნაკვეთი და მასზე განთავსებული შენობა-ნაგებობა #1, განაშენიანების ფართით 251 კვ.მ. (ს/კ 54.05.59.013)</t>
  </si>
  <si>
    <t>საქართველოს სამოციქულო ავტოკეფალური ეკლესია</t>
  </si>
  <si>
    <t>მთავრობის 2015 წლის 3 აპრილის #685 განკარგულება</t>
  </si>
  <si>
    <t>მცხეთაში, სოფელ მუხრანში მდებარე შემდეგ უძრავი ნივთები:
10 000 კვ.მ (1 ჰა) არასასოფლო-სამეურნეო დანიშნულების მიწის ნაკვეთს (მიწის (უძრავი ქონების) საკადასტრო კოდი №72.09.26.094); 5000 კვ.მ (0.5 ჰა) არასასოფლო-სამეურნეო დანიშნულების მიწის ნაკვეთს (მიწის (უძრავი ქონების) საკადასტრო კოდი №72.09.26.092); 218 000 (21.8 ჰა) სასოფლო-სამეურნეო (სახნავი) დანიშნულების მიწის ნაკვეთს (მიწის (უძრავი ნივთის) საკადასტრო კოდი №72.09.26.019); 350 000 (35 ჰა) სასოფლო-სამეურნეო (სახნავი) დანიშნულების მიწის ნაკვეთს (მიწის (უძრავი ნივთის) საკადასტრო კოდი №72.09.26.027); 39 740 კვ.მ (3.974 ჰა) სასოფლო-სამეურნეო (სახნავი) დანიშნულების მიწის ნაკვეთს (მიწის (უძრავი ნივთის) საკადასტრო კოდი №72.09.26.039) და 1 012 505 კვ.მ (101.2505 ჰა) სასოფლო-სამეურნეო (სახნავი) დანიშნულების მიწის ნაკვეთს (მიწის (უძრავი ნივთის) საკადასტრო კოდი №72.09.26.093)</t>
  </si>
  <si>
    <t>მთავრობის 2015 წლის 1 აპრილის #676 განკარგულება</t>
  </si>
  <si>
    <t>23.04.2018 წლამდე №72.09.26.039, №72.09.26.093, №72.09.26.027 და №72.09.26.019 საკადასტრო კოდებით რეგისტრირებული მიწის ნაკვეთების ჯამური ფართობის არანაკლებ 100%-ზე (რაც შეიძლება მოიცავდეს ნარგავებით გაშენებულ ტერიტორიას, ნარგავებს შორის გადასაადგილებელი (მათ შორის, სპეციალური ტექნიკის გადასაადგილებელი) ბილიკების/საირიგაციო სისტემისა და დამხმარე/სასაწყობე და რანაკლებ 2 830 000 (ორი მილიონ რვაას ოცდაათი ათასი) ლარის ინვესტიციის განხორციელება.</t>
  </si>
  <si>
    <t>ხობის მუნიციპალიტეტში, სოფელ ნოჯიხევში მდებარე 1 142 024 კვ.მ ფართობის სასოფლო - სამეურნეო (სახნავი) დანიშნულების მიწის ნაკვეთს (მიწის (უძრავი ქონების) საკადასტრო კოდი N45.07.24.007);
ხობის მუნიციპალიტეტში, სოფელ ნოჯიხევში მდებარე 936 275 კვ.მ ფართობის სასოფლო - სამეურნეო (სახნავი) დანიშნულების მიწის ნაკვეთს (მიწის (უძრავი ქონების) საკადასტრო კოდი N45.07.24.006);</t>
  </si>
  <si>
    <t>შპს კატევე ხობი 405062612</t>
  </si>
  <si>
    <t>მთავრობის 2015 წლის 29 იანვრის #82 განკარგულება</t>
  </si>
  <si>
    <t>01.07.2019 წლამდე ქონების ტერიტორიის არანაკლებ 68%-ზე თხილის პლანტაციის გაშენება, გადაცემული უძრავი ნივთის ტერიტორიის არანაკლებ 10%-ის კეთილმოწყობა და ამ მიზნით 1100000 ლარის ინვესტიციის განხორციელება.</t>
  </si>
  <si>
    <t>წყალტუბოს მუნიციპალიტეტში, სოფელ გუმბრაში მდებარე 8225 კვ.მ არასასოფლო-სამეურნეო დანიშნულების მიწის ნაკვეთი და მასზე არსებულ შენობა-ნაგებობები: N01 - განაშენიანების ფართობი -480 კვ.მ, საერთო ფართი - 460.96 კვ.მ, N02 - განაშენიანების ფართობი - 89 კვ.მ, საერთო ფართობი - 78.88 კვ.მ, N03-446 კვ.მ. მიწის საკადასტრო კოდი (N29.09.41.170)</t>
  </si>
  <si>
    <t>შპს აილამა 421270635</t>
  </si>
  <si>
    <t>მთავრობის 2015 წლის 26 მარტის #643 განკარგულება</t>
  </si>
  <si>
    <t>26.03.2017 წლამდე საკვები პროდუქტების მწარმოებელი საწარმოს შექმნა და წარმოების დაწყება და ამ მიზნით 148 000 ლარის ინვესტიციის განხოციელება.</t>
  </si>
  <si>
    <t>ხელშეკრულება შეწყვეტილია.</t>
  </si>
  <si>
    <t>გორის მუნიციპალიტეტში, სოფელ კარბში მდებარე 6773 კვ.მ არასასოფლო-სამეურნეო დანიშნულების მიწის ნაკვეთს და მასზე განთავსებულ შენობა-ნაგებობებს: N1 - მაცივარი - 1006.60 კვ.მ., N2 - აუზი, N3 - ავტოფარეხი - 36.96 კვ.მ., N4 - საყარაულო - 20.16 კვ.მ., (მიწის (უძრავი ქონების) საკადასტრო კოდი N66.51.07.018)</t>
  </si>
  <si>
    <t>შპს გსქ კულა 218083197</t>
  </si>
  <si>
    <t>მთავრობის 2015 წლის 26 მარტის #644 განკარგულება</t>
  </si>
  <si>
    <t>26.03.2017 წლამდე ხილისა და კენკროვნების გადამამუშავებელი საწარმოს შექმნა და წარმოების დაწყება და ამ მიზნით 95 592 ლარის ინვესტიციიის განხორციელება,</t>
  </si>
  <si>
    <t>კასპის მუნიციპალიტეტი, სოფელ ქვემო ხანდაკში მდებარე 14714 კვ.მ არასასოფლო-სამეურნეო დანიშნულების მიწის ნაკვეთს და მასზე არსებულ შენობა ნაგებობებს: N1, N2, N3 შენობას, შენობა-ნაგებობების საერთო ფართი 340.58 კვ.მ (მიწის (უძრავი ქონების) საკადასტრო კოდი (N67.08.32.004)</t>
  </si>
  <si>
    <t>შპს ვამ გრუპი 400141173</t>
  </si>
  <si>
    <t>მთავრობის 2015 წლის 26 მარტის #651 განკარგულება</t>
  </si>
  <si>
    <t>26.03.2017 წლამდე ქიმიური და მასთან დაკავშირებული მრეწველობის დარგების პროდუქციის მწარმოებელი საწარმოს შექმნა და წარმოების დაწყება და ამ მიზნით 143 788 ლარის ინვესტიციის განხორციელება</t>
  </si>
  <si>
    <t>დანართ 1 -ში განსაზრვრული ქონება რასაც წარმოადგენს: გორის მუნიციპალიტეტში, სოფელ სკრაში მდებარე 8941.96 მეტრი მილსადენი (ს/კ 66.00.327);
გორის მუნიციპალიტეტში, სოფელ ხურვალეთში მდებარე 3104,35 მეტრი მილსადენი (ს/კ 66.00.328);
ქარელის მუნიციპალიტეტის, სოფელ ახალსოფელში მდებარე 10226,69 მეტრი მილსადენი (ს/კ 68.00.085);
კასპის მუნიციპალიტეტში , სოფელ თელიანში მდებარეეეე 10209.24 მეტრი მილსადენი (ს/კ 67.00.216);
ქარელის მუნიციპალიტეტში, სოფელ მოხისში, იძულებით გადაადგილებულ პირთა დასახლებში მდებარე 5197.05 მეტრის მილსადენი (ს/კ 68.00.086)</t>
  </si>
  <si>
    <t>მთავრობის 2015 წლის 6 მარტის #420 განკარგულება</t>
  </si>
  <si>
    <t>31.05.2015 წლამდე დანართი2-ში მითითბულ დევნილთა განსახლების ობიექტების ბუნებრივი აირის გამანაწილებელ ქსელზე მიერთება, ამავე დანართში მიტითებული ოჯახების რაოდენობის შესაბამისად</t>
  </si>
  <si>
    <t>ქ. თბილისში, დავით აღმაშენებლის ხეივანი, მე-15 კილომეტრი 294 კვ.მ. არასასოფლო-სამეურნეო დანიშნულების მიწის ნაკვეთი და შენობა-ნაგებობები #1, #2, #3 (ს/კ 01.72.12.003.390); 1345 მ სიგრძის ელექტროგადამცემი ხაზი (ს/კ 01.01.948); ხელშეკრულების დანართ #3-ში მითითებული მოძრავი ქონება</t>
  </si>
  <si>
    <t>მთავრობის 2015 წლის 20 აპრილის #830 განკარგულება</t>
  </si>
  <si>
    <t>ქ. თბილისში, მარშალ გელოვანის გამზირ #6ში მდებარე 188 კვ.მ. არასასოფლო-სამეურნეო დანიშნულების მიწის ნაკვეთი და მასზე განთავსებული შენობა-ნაგებობა #1 საერთო ფართით 142.64 კვ.მ. (ს/კ 01.10.10.022.193)</t>
  </si>
  <si>
    <t>ააიპ სოფლის მეურნეობის პროექტების მართვის სააგენტო 404923785</t>
  </si>
  <si>
    <t>მთავრობის 2015 წლის 15 მაისის #958 განკარგულება</t>
  </si>
  <si>
    <t>თერჯოლის მუნიციპალიტეტში, სოფელ კვახჭირში მდებარე 16819 კვ.მ. არასასოფლო-სამეურნეო დანიშნულების მიწის ნაკვეთი (ს/კ 33.01.36.312)</t>
  </si>
  <si>
    <t>შპს საქმილსადენმშენი 221267064</t>
  </si>
  <si>
    <t>მთავრობის 2015 წლის 18 მაისის #991 განკარგულება</t>
  </si>
  <si>
    <t>18.05.2017 წლამდე ცემენტის ან ხელოვნური ქვის ნაწარმის, დაარმატურებულის ან დაუარმატურებლის, მწარმოებელი საწარმოს შექმნა და წარმოების დაწყება და ამ მიზნით 336 400 ლარის ინვესტიციის განხორციელება</t>
  </si>
  <si>
    <t>ქ. გურჯაანში, სარაჯიშვილის ქ. #53ში მდებარე 32595 კვ.მ. არასასოფლო-სამეურნეო დანიშნულების მიწის ნაკვეთი (ს/კ 51.01.59.202)</t>
  </si>
  <si>
    <t>შპს წალკა აგრო 406031226</t>
  </si>
  <si>
    <t>მთავრობის 2015 წლის 15 მაისის #959 განკარგულება</t>
  </si>
  <si>
    <t>16.05.2017 წლამდე სასოფლო-სამეურნეო პროდუქციის შესანახი სამაცივრე მეურნეობის მოწყობა, ფუნქციონირების დაწყება და ამ მინით 720 000 ლარის ინვესტიციის განხორციელება.</t>
  </si>
  <si>
    <t>ქალაქ თბილისი, იპოლიტ-ივანოვის ქუჩა N12 მდებარე 1985.00 კვ.მ. არასასოფლო-სამეურნეო დანიშნულების მიწის ნაკვეთი და მასზე განთავსებულ შენობა-ნაგებობა N1 (მიწის (უძრავი ქონების) საკადასტრო კოდი: N01.11.05.029.201)</t>
  </si>
  <si>
    <t>შპს საქელექტროდი 405002946</t>
  </si>
  <si>
    <t>მთავრობის 2015 წლის 18 მაისის #992 განკარგულება</t>
  </si>
  <si>
    <t>ქონებაზე არაძვირფასი ლითონების და მათი ნაწარმის მწარმოებელი საწარმოს შექმნა და წარმოების დაწყება და ამ მიზნით 879 180 ლარის ინვესტირება 11.12.2017 წლამდე</t>
  </si>
  <si>
    <t>HYUNDAI IX35, ს/კ KMHJU81CDBU175514</t>
  </si>
  <si>
    <t>ლაშა ჭოხონელიძე</t>
  </si>
  <si>
    <t>მთავრობის 2015 წლის 4 ივნისის #1144 განკარგულება</t>
  </si>
  <si>
    <t>TOYOTA LANDCRUISER LC150 ს/კ JTEBX3FJ20K024709</t>
  </si>
  <si>
    <t>მაგდა ბაგრატიონი და მაია ბოცვაძე</t>
  </si>
  <si>
    <t>HYUNDAI SONATA DA TOYOTA AVENSIS 1.8</t>
  </si>
  <si>
    <t>ხათუნა საგანელიძე</t>
  </si>
  <si>
    <t>ქ. თბილისში, საინგილოს ჩიხი #5, ს/ქ #18ა, კორპუს #2-ში პირველ სართულზე არსებული 90.69 კვ.მ. ფართი და მასზე წილობრივად დამაგრებული მიწის ნაკვეთი (ს/კ 01.17.02.059.027.01.508)</t>
  </si>
  <si>
    <t>ზურაბ თაბუკაშვილი</t>
  </si>
  <si>
    <t>მთავრობის 2015 წლის 23 ივნისის #1332 განკარგულება</t>
  </si>
  <si>
    <t>ქ. თბილისში, გლდანის რაიონში, სამრეწველო ზონაში, ყოფილი "ტარზის" ტერიტორიაზე მდებარე 185 000 კვ.მ. არასასოფლო-სამეურნეო დანიშნულების მიწის ნაკვეთი და მასზე განთავსებული დანგრეული შენობა-ნაგებობები: #1-#9 (ს/კ 72.13.33.499)</t>
  </si>
  <si>
    <t>შპს ჯორჯია თექნოლოჯი პარკი 405101367</t>
  </si>
  <si>
    <t>მთავრობის 2015 წლის 25 მაისის #1048 განკარგულება</t>
  </si>
  <si>
    <t>03.02.2016 წლამდე მონაცემთა დამუშავების ცენტრის შექმნა (მათ შორის, მშენებლობა, აღჭურვა, ექსპლუატაციაში მიღება) და ფუნქციონირების დაწყება და ამ მიზნით არანაკლებ 11 110 000 (თერთმეტი მილიონ ას ათი ათასი) აშშ დოლარის (ეკვივალენტი ლარი) ინვესტიციის განხორციელება;
„ქონებაზე“ არანაკლებ 10 (ათი) ადამიანის და საპრივატიზებო პირობის შესრულებიდან არაუმეტეს 1 (ერთი) თვის ვადაში დამატებით არანაკლებ 20 (ოცი) ადამიანის დასაქმება არანაკლებ 2 (ორი) წლის ვადით.</t>
  </si>
  <si>
    <t>გორის რაიონში, ცხინვალის გზატკეცილზე, ლტოლვილთა დასახლებაში არსებული 600 კვ.მ. არასასოფლო-სამეურნეო დანიშნულების მიწის ნაკვეთს და მასზე განთავსებული შენობა-ნაგებობა N1, შენობის განაშენიანების ფართით 267 კვ.მ. (ს/კ 66.46.22.993) და გორის რაიონში, ცხინვალის გზატკეცილზე, ლტოლვილთა დასახლებაში არსებულ 800 კვ.მ. არასასოფლო-სამეურნეო დანიშნულების მიწის ნაკვეთს და მასზე განთავსებულ შენობა-ნაგებობა N1 შენობის განაშენიანების ფართით 418 კვ.მ. (ს/კ 66.46.22.994)</t>
  </si>
  <si>
    <t>არარეგისტრირებული კავშირი (გაერთიანება) კარალეთი 2010</t>
  </si>
  <si>
    <t>მთავრობის 2015 წლის 23 ივნისის #1321 განკარგულება</t>
  </si>
  <si>
    <t>ქალაქ თბილისში, იპოლიტ-ივანოვის ქუჩა №12-ში არსებულ 4322 კვ.მ არასასოფლო-სამეურნეო დანიშნულების მიწის ნაკვეთ და მასზე არსებულ შენობა- ნაგებობა №1 (მიწის (უძრავი ქონების) საკადასტრო კოდი: № 01.11.05.029.202)</t>
  </si>
  <si>
    <t>შპს ივერია 405012310</t>
  </si>
  <si>
    <t>მთავრობის 2015 წლის 23 ივნისის #1324 განკარგულება</t>
  </si>
  <si>
    <t>23.06.2017 წლამდე საკვები პროდუქტების მწარმოებელი საწარმოს შექმნა და წარმოების დაწყება და ამ მიზნით 1 816 572 ლარის ინვესტიციის განხორციელება.</t>
  </si>
  <si>
    <t>#1 დანართში მითითებული ქონება (მილსადენები)</t>
  </si>
  <si>
    <t>მთავრობის 2015 წლის 23 აპრილის #867 განკარგულება</t>
  </si>
  <si>
    <t>2015 წლის 1 იანვრიდან არაუგვიანეს 2018 წლის 17 ივლისისა განკარგულების/ხელშეკრულების დანართ N3-ში მითითებულ ბუნებრივი აირის გამანაწილებელ ქსელებზე, ამავე დანართით განსაზღვრული რაოდენობის აბონენტების (მათ შორის იმ აბონენტების, რომლებიც „ბუნებრივი გაზის მიწოდებისა და მოხმარების წესების დამტკიცების შესახებ“ საქართველოს ენერგეტიკისა და წყალმომარაგების მარეგულირებელი ეროვნული კომისიის 2009 წლის 09 ივლისის №12 დადგენილებით დამტკიცებული წესებით მოითხოვენ ბუნებრივი აირის გამანაწილებელ ქსელებზე დაერთებას და გააკეთებენ განაცხადს) უსასყიდლოდ მიერთება;“.</t>
  </si>
  <si>
    <t>ქ.თბილისში, კოსტავას ქ.N65-ის მიმდებარედ არსებული 41 კვ.მ არასასოფლო-სამეურნეო დანიშნულების მიწისნაკვეთი და მასზე განთავსებული N1 შენობა-ნაგებობა (მიწის (უძრავი ქონების) საკადასტრო კოდი: N01.10.13.041.057) და ქ.თბილისში, კოსტავას ქ.N65-ის მიმდებარედ არსებული 42 კვ.მ არასასოფლო-სამეურნეო დანიშნულების მიწისნაკვეთი და მასზე განთავსებული N1 შენობა-ნაგებობა (მიწის (უძრავი ქონების) საკადასტრო კოდი: N01.10.13.041.058)</t>
  </si>
  <si>
    <t>შპს კენ. კონსტრაქშენ 405038418</t>
  </si>
  <si>
    <t>მთავრობის 2015 წლის 11 ივნისის #1222 განკარგულება</t>
  </si>
  <si>
    <t>ქობულეთი, კაიკაციშვილის ქუჩაზე მდებარე 5000.00 კვ.მ არასასოფლო-სამეურნეო დანიშნულების მიწის ნაკვეთი (მიწის (უძრავი ქონების) საკადასტრო კოდი: №20.42.10.622)</t>
  </si>
  <si>
    <t>შპს გლობალ თრეიდ 446960405</t>
  </si>
  <si>
    <t>მთავრობის 2015 წლის 08 ივლისის #1406 განკარგულება</t>
  </si>
  <si>
    <t>08.07.2017 წლამდე თხილის გადამამუშავებელი საწარმოს შექმნა და წარმოების დაწყება და ამ მიზნით არანაკლებ 831 672 ლარის ინვესტიციის განხორციელება</t>
  </si>
  <si>
    <t>ქ. ხობი, ქაჯაიას ქუჩაზე მდებარე 23034 კვ.მ არასასოფლო-სამეურნეო დანიშნულების მიწის ნაკვეთი და მასზე არსებულ შენობა-ნაგებობა: №1 - საერთო ფართით: 202 კვ.მ; №2 - საერთო ფართით: 46.8 კვ.მ; №3 - საერთო ფართით: 144 კვ.მ; №4 საერთო ფართით: 6.99 კვ.მ; №5 და №6 (მიწის (უძრავი ქონების) საკადასტრო კოდი: №45.21.21.127) და ქალაქ ხობი, ქაჯაიას ქუჩაზე მდებარე 2542 კვ.მ არასასოფლო-სამეურნეო დანიშნულების მიწის ნაკვეთი და მასზე არსებულ შენობა-ნაგებობაი: №1 - საერთო ფართით:197.32 კვ.მ; №2 – 6.44 კვ.მ (მიწის (უძრავი ქონების) საკადასტრო კოდი: №45.21.21.138)</t>
  </si>
  <si>
    <t>შპს კარიერი 244563352</t>
  </si>
  <si>
    <t>მთავრობის 2015 წლის 22 ივლისის #1586 განკარგულება</t>
  </si>
  <si>
    <t>22.07.2017 წლამდე პლასტმასების და მათი ნაწარმის მწარმოებელი საწარმოს შექმნა და წარმოების დაწყება და ამ მიზნით არანაკლებ 1 556 400 ლარის ინვესტიციის განხორციელება</t>
  </si>
  <si>
    <t>ქ. თბილისში, გელოვანის გამზირზე N6-ში მდებარე 201 კვ.მ. არასასოფლო-სამეურნეო დანიშნულების მიწის ნაკვეთსა და მასზე განთავსებულ შენობა-ნაგებობა N1 საერთო ფართით 48.01 კვ.მ. (ს/კ 01.10.10.022.195)</t>
  </si>
  <si>
    <t>ა(ა)იპ - სოფლის მეურნეობის პროექტების მართვის სააგენტო 404923785</t>
  </si>
  <si>
    <t>მთავრობის 2015 წლის 16 ივლისის #1528 განკარგულება</t>
  </si>
  <si>
    <t>დანართ #1სა და #2ში მითითებული უძრავი ქონება და დანართ #3-ში მითითებული მოძრავი ქონება</t>
  </si>
  <si>
    <t>მთავრობის 2015 წლის 3 ივლისის #1405 განკარგულება</t>
  </si>
  <si>
    <t>ქ. თბილისში, ალ.ყაზბეგის გამზირზე #22-ში მდებარე 214 კვ.მ. არასასოფლო-სამეურნეო დანიშნულების მიწის ნაკვეთი და მასზე განთავსებული შენობა-ნაგებობა #1 საერთო ფართით 192.22 კვ.მ. (ს/კ 01.10.16.002.013)</t>
  </si>
  <si>
    <t>მთავრობის 2015 წლის 20 ივლისის #1576 განკარგულება</t>
  </si>
  <si>
    <t>ყვარლის რაიონში, სოფელ ნაფარეულის მიმდებარედ არსებული 813 კვ.მ არასასოფლო-სამეურნეო დანიშნულების მიწის ნაკვეთი (ს/კ 57.99.51.032) და ყვარლის რაიონში, სოფელ ნაფარეულის მიმდებარედ არსებული 175 კვ.მ არასასოფლო-სამეურნეო დანიშნულების მიწის ნაკვეთი (ს/კ 57.99.51.031)</t>
  </si>
  <si>
    <t>მთავრობის 2015 წლის 30 ივლისის #1654 განკარგულება</t>
  </si>
  <si>
    <t>#1 დანართში მითითებული უძრავი ქონება (მილსადენები)</t>
  </si>
  <si>
    <t>მთავრობის 2015 წლის 28 ივლისის #1633 განკარგულება</t>
  </si>
  <si>
    <t>2015 წლის 1 იანვრიდან არაუგვიანეს 2018 წლის 10 აგვისტოსი განკარგულების/ხელშეკრულების დანართ N3-ში მითითებულ ბუნებრივი აირის გამანაწილებელ ქსელებზე, ამავე დანართით განსაზღვრული რაოდენობის აბონენტების (მათ შორის იმ აბონენტების, რომლებიც „ბუნებრივი გაზის მიწოდებისა და მოხმარების წესების დამტკიცების შესახებ“ საქართველოს ენერგეტიკისა და წყალმომარაგების მარეგულირებელი ეროვნული კომისიის 2009 წლის 09 ივლისის №12 დადგენილებით დამტკიცებული წესებით მოითხოვენ ბუნებრივი აირის გამანაწილებელ ქსელებზე დაერთებას და გააკეთებენ განაცხადს) უსასყიდლოდ მიერთება;“.</t>
  </si>
  <si>
    <t>ხელვაჩაურის მუნიციპალიტეტში, დაბა ხელვაჩაურში, მემედ აბაშიძის ქუჩა №5-ში მდებარე 7 117.00 კვ.მ არასასოფლო-სამეურნეო დანიშნულების მიწის ნაკვეთი და მასზე არსებულ №1 შენობა-ნაგებობა (მიწის (უძრავი ქონების) საკადასტრო კოდი №05.35.27.196)</t>
  </si>
  <si>
    <t>შპს BS METAL GROUP 445414212</t>
  </si>
  <si>
    <t>მთავრობის 2015 წლის 30 ივლისის #1652 განკარგულება</t>
  </si>
  <si>
    <t>30.07.2017 წლამდე ცემენტის ან/და ხელოვნური ქვის ნაწარმის, დაარმატურებულის ან/და დაუარმატურებლის, მწარმოებელი საწარმოს შექმნა, წარმოების დაწყება და ამ მიზნით 500 000 ლარის ინვესტიციის განხორციელება.</t>
  </si>
  <si>
    <t>ქალაქი ახალციხე, რუსთველის ქუჩის მიმდებრედ (მესაზღვრეების ტერიტორია) (ს/კ 62.09.53.815.02.047)</t>
  </si>
  <si>
    <t>ბეჟანი გოგოლაძე</t>
  </si>
  <si>
    <t>მთავრობის 2015 წლის 31 ივლისის #1680 განკარგულება</t>
  </si>
  <si>
    <t>ქალაქი ახალციხე, რუსთველის ქუჩის მიმდებრედ (მესაზღვრეების ტერიტორია) (ს/კ 62.09.53.815.02.042)</t>
  </si>
  <si>
    <t>მიხეილ კაპერსკი</t>
  </si>
  <si>
    <t>ქალაქი ახალციხე, რუსთველის ქუჩის მიმდებრედ (მესაზღვრეების ტერიტორია) (ს/კ 62.09.53.815.02.015)</t>
  </si>
  <si>
    <t>შორენა გიგოლაშვილი</t>
  </si>
  <si>
    <t>ქალაქი ახალციხე, რუსთველის ქუჩის მიმდებრედ (მესაზღვრეების ტერიტორია) (ს/კ 62.09.53.815.02.044)</t>
  </si>
  <si>
    <t>მალხაზ ცუხიშვილი</t>
  </si>
  <si>
    <t>ქალაქი ახალციხე, რუსთველის ქუჩის მიმდებრედ (მესაზღვრეების ტერიტორია) (ს/კ 62.09.53.815.02.016)</t>
  </si>
  <si>
    <t>გიორგი პარუნაშვილი</t>
  </si>
  <si>
    <t>ქალაქი ახალციხე, რუსთველის ქუჩის მიმდებრედ (მესაზღვრეების ტერიტორია) (ს/კ 62.09.53.815.02.018)</t>
  </si>
  <si>
    <t>გიორგი ტატალაშვილი</t>
  </si>
  <si>
    <t>ქალაქი ახალციხე, რუსთველის ქუჩის მიმდებრედ (მესაზღვრეების ტერიტორია) (ს/კ 62.09.53.815.02.048)</t>
  </si>
  <si>
    <t>ნოე გიქოშვილი</t>
  </si>
  <si>
    <t>ქალაქი ახალციხე, რუსთველის ქუჩის მიმდებრედ (მესაზღვრეების ტერიტორია) (ს/კ 62.09.53.815.02.013)</t>
  </si>
  <si>
    <t>ივანე ათუნაშვილი</t>
  </si>
  <si>
    <t>ქალაქი ახალციხე, რუსთველის ქუჩის მიმდებრედ (მესაზღვრეების ტერიტორია) (ს/კ 62.09.53.815.02.039)</t>
  </si>
  <si>
    <t>თამარ ჯაოშვილი</t>
  </si>
  <si>
    <t>ქალაქი ახალციხე, რუსთველის ქუჩის მიმდებრედ (მესაზღვრეების ტერიტორია) (ს/კ 62.09.53.815.02.043)</t>
  </si>
  <si>
    <t>გიორგი აბულაძე</t>
  </si>
  <si>
    <t>ქალაქი ახალციხე, რუსთველის ქუჩის მიმდებრედ (მესაზღვრეების ტერიტორია) (ს/კ 62.09.53.815.02.045)</t>
  </si>
  <si>
    <t>ვანო კაჭკაჭიშვილი</t>
  </si>
  <si>
    <t>ქალაქი ახალციხე, რუსთველის ქუჩის მიმდებრედ (მესაზღვრეების ტერიტორია) (ს/კ 62.09.53.815.02.046)</t>
  </si>
  <si>
    <t>ქალაქი ახალციხე, რუსთველის ქუჩის მიმდებრედ (მესაზღვრეების ტერიტორია) (ს/კ 62.09.53.815.02.017)</t>
  </si>
  <si>
    <t>ნატალია აზირაშვილი</t>
  </si>
  <si>
    <t>ქალაქი ახალციხე, რუსთველის ქუჩის მიმდებრედ (მესაზღვრეების ტერიტორია) (ს/კ 62.09.53.815.02.031)</t>
  </si>
  <si>
    <t>დარეჯან ინასარიძე</t>
  </si>
  <si>
    <t>ქალაქი ახალციხე, რუსთველის ქუჩის მიმდებრედ (მესაზღვრეების ტერიტორია) (ს/კ 62.09.53.815.02.014)</t>
  </si>
  <si>
    <t>მეგი ფეიქრიშვილი</t>
  </si>
  <si>
    <t>ქალაქი ახალციხე, რუსთველის ქუჩის მიმდებრედ (მესაზღვრეების ტერიტორია) (ს/კ 62.09.53.815.02.041)</t>
  </si>
  <si>
    <t>ციური ასპანიძე</t>
  </si>
  <si>
    <t>ქალაქი ახალციხე, რუსთველის ქუჩის მიმდებრედ (მესაზღვრეების ტერიტორია) (ს/კ 62.09.53.815.02.023)</t>
  </si>
  <si>
    <t>ინგა პაპიძე</t>
  </si>
  <si>
    <t>ქალაქი ახალციხე, რუსთველის ქუჩის მიმდებრედ (მესაზღვრეების ტერიტორია) (ს/კ 62.09.53.815.02.040)</t>
  </si>
  <si>
    <t>მანანა ვახტანგიშვილი</t>
  </si>
  <si>
    <t>ქალაქი ახალციხე, რუსთველის ქუჩის მიმდებრედ (მესაზღვრეების ტერიტორია) (ს/კ 62.09.53.815.02.032)</t>
  </si>
  <si>
    <t>ბადრი მაზმანიშვილი</t>
  </si>
  <si>
    <t>ქალაქი ახალციხე, რუსთველის ქუჩის მიმდებრედ (მესაზღვრეების ტერიტორია) (ს/კ 62.09.53.815.02.038)</t>
  </si>
  <si>
    <t>ნიკოლოზ ბეგიშვილი</t>
  </si>
  <si>
    <t>ქ. თბილისში, სანდრო ეულის ქუჩა #3-ში მდებარე 1855 კვ.მ. არასასოფლო-სამეურნეო დანიშნულების მიწის ნაკვეთსა და მასზე განლაგებულ შენობა-ნაგებობებს: №1, ფართი - 390.48 კვ.მ, №2 – 32.06 კვ.მ და №3 - ნანგრევი (ს/კ №01.14.05.007.211)</t>
  </si>
  <si>
    <t>შპს სანდრო ეული (შპს ყუმური) 236052579</t>
  </si>
  <si>
    <t>მთავრობის 2015 წლის 01 ივნისის #1090 განკარგულება</t>
  </si>
  <si>
    <t>31.08.2018 წლამდე მრავალფუნქციური (მათ შორის, საცხოვრებელი დანიშნულების) შენობა-ნაგებობ(ებ)ის (არანაკლებ 6000 კვ.მ ფართობის მქონე) მშენებლობა/რეკონსტრუქცია და კანონმდებლობით დადგენილი წესით ექსპლუატაციაში მიღება და ამ მიზნით 2 000 000 ლარის ინვესტიციის განხორციელება.</t>
  </si>
  <si>
    <t>მცხეთის მუნიციპალიტეტში სოფელ ბიქმენდში მდებარე 12.4 ჰა სასოფლო-სამეურნეო (სახნავი) დანიშნულების მიწის ნაკვეთი (ს/კ 72.04.02.379)</t>
  </si>
  <si>
    <t>ირაკლი ქაფიანიძე</t>
  </si>
  <si>
    <t>მთავრობის 2015 წლის 25 მაისის #1045 განკარგულება</t>
  </si>
  <si>
    <t>11.08.2017 წლამდე:
- ქონების არანაკლებ 7 ჰა ფართობზე მრავალწლიანი ნარგავების გაშენება და ამ მიზნით, ინფრასტრუქტურის შექმნა, მათ შორის, არანაკლებ 4 (ოთხი) ჰა ფართობზე საირიგაციო სისტემის მოწყობა;
- ქონების არანაკლებ 2 (ორი) ჰა ფართობზე ერთწლიანი კულტურების მოყვანა;
ამ მიზნით 300 000 ლარის ინვესტიციის განხორციელება</t>
  </si>
  <si>
    <t>ასპინძის მუნიციპალიტეტში, სოფელ ხიზაბავრაში, "გომებში" მდებარე 25768 კვ.მ. სასოფლო-სამეურნეო დანიშნულების მიწის ნაკვეთი (ს/კ 60.11.31.163); 133964 კვ.მ. სასოფლო-სამეურნეო დანიშნულების მიწის ნაკვეთი (ს/კ 60.11.31.173); 56072 კვ.მ. სასოფლო-სამეურნეო დანიშნულების მიწის ნაკვეთი (ს/კ 60.11.31.175) და ასპინძის მუნიციპალიტეტში, სოფელ ხიზაბავრაში მდებარე 13386 კვ.მ. სასოფლო-სამეურნეო დანიშნულების მიწის ნაკვეთი (ს/კ 60.11.31.166)</t>
  </si>
  <si>
    <t>შპს ნათენაძე ვაინს ენდ ბევერიჯი 424068911</t>
  </si>
  <si>
    <t>მთავრობის 2015 წლის 15 მაისის #960 განკარგულება</t>
  </si>
  <si>
    <t>14.08.2019 წლამდე, ქონების საერთო ფართობის არანაკლებ 40%-ზე არსებული ტერასების აღდგენა, ქონების საერთო ფართობის არანაკლებ 30%-ზე ქართული (მათ შორის, მესხური) ჯიშის ვენახის გაშენება და საირიგაციო სისტემით უზრუნველყოფა და ამ ვალდებულებების შესრულების მიზნით 450 000 ლარის ინვესტიციის განხორციელება.</t>
  </si>
  <si>
    <t>ქ. თბილისში, ბაღდადის ქუჩაზე, ნაკვეთი 23/043 / ქალაქ თბილისში, ბაღდადის ქუჩაზე, ნაკვეთი 23/040-ში მდებარე 26295 კვ.მ არასასოფლო-სამეურნეო დანიშნულების მიწის ნაკვეთი და მასზე განთავსებულ შენობა-ნაგებობა №1 (მიწის (უძრავი ქონების) საკადასტრო კოდი: №01.17.12.023.044)</t>
  </si>
  <si>
    <t>შპს პრაიმ არქი 406132929 (ყოფილი შპს ლუქსორი)</t>
  </si>
  <si>
    <t>მთავრობის 2015 წლის 4 ივნისის №1179 განკარგულება</t>
  </si>
  <si>
    <t>03.09.2019 წლამდე მრავალფუნქციური დანიშნულების (მათ შორის, საცხოვრებელი) შენობა/ნაგებობების სამშენებლო/სარეკონსტრუქციო, აგრეთვე ტერიტორიის კეთილმოწყობის სამუშაოების წარმოება და ამ ვალდებულებების შესრულების მიზნით 30 000 000 ლარის ინვესტიცია</t>
  </si>
  <si>
    <t>ქ. წყალტუბოში, რუსთაველის ქუჩა №13-ში მდებარე 55976.00 კვ.მ არასასოფლო-სამეურნეო დანიშნულების მიწის ნაკვეთსა და მასზე განთავსებულ შენობა-ნაგებობებს: №01 – 13270.84 კვ.მ, (მ.შ. სარდაფი - 1020.8 კვ.მ, პირველი სართული - 3372.09 კვ.მ, მე-2 სართული - 3684.97 კვ.მ, მე-3 სართული - 3074.24 კვ.მ, მე-4 სართული - 2118.74 კვ.მ) №02 – 454.06 კვ.მ, (მ.შ პირველი სართული - 246.27 კვ.მ, მე-2 სართული - 207.79 კვ.მ) №03 – 177.8 კვ.მ, №04 – 306.21 კვ.მ, №05 – (ნანგრევები), №06 – 202.5 კვ.მ (მიწის (უძრავი ქონების) საკადასტრო კოდი: №29.08.32.091)</t>
  </si>
  <si>
    <t>შპს ქეი ბი ფი თბილისი 404492615</t>
  </si>
  <si>
    <t>მთავრობის 2015 წლის 20 ივლისის №1589 განკარგულება</t>
  </si>
  <si>
    <t>ქონებაზე არანაკლებ 100 ნომრიანი, 5 ვარსკვლავიანი საერთაშორისო ბრენდის სასტუმროს შექმნა (მათ შორის მშენებლობა/რეკონსტრუქცია, აღჭურვა, კანონით დადგენილი წესით ექსპლუატაციაში მიღება და ფუნქციონირების დაწყება) არაუგვიანეს 10.09.2018 წლისა</t>
  </si>
  <si>
    <t>ქალაქი ახალციხე, რუსთველის ქუჩის მიმდებრედ (მესაზღვრეების ტერიტორია) (ს/კ 62.09.53.815.02.037)</t>
  </si>
  <si>
    <t>თეიმურაზ თარხნიშვილი</t>
  </si>
  <si>
    <t>მთავრობის 2015 წლის 31 ივლისის №1680 განკარგულება</t>
  </si>
  <si>
    <t>ქალაქ თბილისში, ნინუას ქუჩა №3-ში მდებარე 5312.00 კვ.მ არასასოფლო-სამეურნეო დანიშნულების მიწის ნაკვეთსა და მასზე არსებულ შენობა-ნაგებობებს: №1 (მ/შ, I სართული - 1363.73 კვ.მ., II სართული - 1373.66 კვ.მ), №2 - საერთო ფართით 108.05 კვ.მ, №3 (მ/შ, I სართული - 66.87კვ.მ, II სართული - 65.21 კვ.მ), №4 - საერთო ფართით 530.79 კვ.მ, №5 (მ/შ, I სართული - 130.08 კვ.მ, ტერასა - ფართით 140.4 კვ.მ), №6 - საერთო ფართით 8.08 კვ.მ (მიწის (უძრავი ქონების) საკადასტრო კოდი: №01.12.12.001.160)</t>
  </si>
  <si>
    <t>შპს ჯეო-ემ-ტექს 405111882</t>
  </si>
  <si>
    <t>მთავრობის 2015 წლის 25 აგვისტოს №1787 განკარგულება</t>
  </si>
  <si>
    <t>26.08.2017 წლამდე საფეიქრო ტექსტილის საწარმოს შექმნა, წარმოების დაწყება და ამ მიზნით 4 872 516 ლარის ინვესტიციის განხორციელება</t>
  </si>
  <si>
    <t>ყაზბეგის მუნიციპალიტეტში, დაბა სტეფანწმინდაში მდებარე 3 293.00 კვ.მ არასასოფლო - სამეურნეო დანიშნულების მიწის ნაკვეთს (უძრავი ქონების) საკადასტრო კოდი: №74.01.12.494) და ყაზბეგის მუნიციპალიტეტში, დაბა სტეფანწმინდაში, სოფელ ფანშეტში მდებარე 17 006.00 კვ.მ არასასოფლო - სამეურნეო დანიშნულების მიწის ნაკვეთს (უძრავი ქონების) საკადასტრო კოდი: №74.01.12.503)</t>
  </si>
  <si>
    <t>შპს არეანვეძა 404455727</t>
  </si>
  <si>
    <t>მთავრობის 2015 წლის 7 სექტემბრის №1908 განკარგულება</t>
  </si>
  <si>
    <t>07.09.2017 წლამდე არაალკოჰოლური სასმელების მწარმოებელი საწარმოს შექმნა, აწარმოების დაწყება და ამ მიზნით 243 588 ლარის დახარჯვა.</t>
  </si>
  <si>
    <t>ყაზბეგის მუნიციპალიტეტის სოფელ კობში მდებარე 27 300 კვ.მ არასასოფლო - სამეურნეო დანიშნულების მიწის ნაკვეთს (უძრავი ქონების) საკადასტრო კოდი: №74.05.11.149)</t>
  </si>
  <si>
    <t>შპს კობი 405109671</t>
  </si>
  <si>
    <t>მთავრობის 2015 წლის 7 სექტემბრის №1902 განკარგულება</t>
  </si>
  <si>
    <t>31.05.2018 წლამდე არაალკოჰოლური სასმელების საწარმოს შექმნა, წარმოების დაწყება და ამ მიზნით 3 544 000 ლარის ინვესტიციის განხორციელება</t>
  </si>
  <si>
    <t>თერჯოლის მუნიციპალიტეტში სოფელ სიქთარვაში მდებარე 3442 კვ.მ. არასასოფლო-სამეურნეო დანიშნულების მიწის ნაკვეთი (ს/კ 33.08.38.002)</t>
  </si>
  <si>
    <t>შპს სოკარ ჯორჯია პეტროლიუმი 202352514</t>
  </si>
  <si>
    <t>მთავრობის 2015 წლის 14 სექტემბრის №1977 განკარგულება</t>
  </si>
  <si>
    <t>იღებს ქალაქ თბილისში, მარჯანიშვილის ქუჩა N9-ში მდებარე 539.29 კვ.მ. ფართსა და მასზე წილობრივად დამაგრებულ მიწის ნაკვეთს (მიწის (უძრავი ქონების) საკადასტრო კოდი: N01.16.05.002.002.01.500)</t>
  </si>
  <si>
    <t>შპს სამედიცინო ცენტრი მედიმედი 404472931</t>
  </si>
  <si>
    <t>მთავრობის 2014 წლის 15 ივლისის N1244 განკარგულება</t>
  </si>
  <si>
    <t>გადაცემული ქონების ბაზაზე მარავლპროფილიანი სამედიცინო მომსახურების ობიექტის შექმნა (მათ შორის ინფრასტრუქტურის მოწყობა და სარემონტო სამუშაოების შესრულება) და ფუნქციონირების დაწყება არაუგვიანეს 09.03.2016 წლისა და ამ მიზნით არანაკლებ 150 000 ლარის ინვესტიციის განხორცილება</t>
  </si>
  <si>
    <t>„ხელშეკრულების“ №1 დანართში მითითებულ არასასოფლო-სამეურნეო დანიშნულების მიწის ნაკვეთები</t>
  </si>
  <si>
    <t>შპს აჭარისწყალი ჯორჯია 404401438</t>
  </si>
  <si>
    <t>მთავრობის 2015 წლის 01 სექტემბრის №1831 განკარგულება</t>
  </si>
  <si>
    <t>საქართველოს მთავრობას, „Clean Energy Invest As”-სა და შპს „აჭარისწყალი ჯორჯიას“ შორის 2011 წლის 10 ივნისს გაფორმებული შეთანხმებით (2012 წლის 28 სექტემბერს და 2014 წლის 13 ოქტომბერს განხორციელებული ცვლილების გათვალისწინებით), გათვალისწინებული „I სეგმენტის ჰიდროელექტროსადგურების“ (შუახევისა (09.11.2017 წლამდე) და სხალთის (09.05.2020 წლამდე) ჰიდროელექტროსადგურების), ამავე შეთანხმებით დადგენილი პირობების შესაბამისად, აშენება და ექსპლუატაციაში მიღება.</t>
  </si>
  <si>
    <t>დარღვეულია სხალთა ჰესის ნაწილში.</t>
  </si>
  <si>
    <t>მთავრობის 2015 წლის 01 სექტემბრის №1830 განკარგულება</t>
  </si>
  <si>
    <t>საქართველოს მთავრობას, „Clean Energy Invest As”-სა და შპს „აჭარისწყალი ჯორჯიას“ შორის 2011 წლის 10 ივნისს გაფორმებული შეთანხმების (2012 წლის 28 სექტემბერს და 2014 წლის 13 ოქტომბერს განხორციელებული ცვლილების გათვალისწინებით) თანახმად, შუახევის ჰიდროელექტროსადგურის ამავე შეთანხმებით დადგენილი პირობების შესაბამისად აშენება და ექსპლუატაციაში მიღება 09.11.2017 წლამდე.</t>
  </si>
  <si>
    <t>ქალაქ ფოთში, ვიქტორ კრატასიუკის ქუჩაზე მდებარე 20 012.00 კვ.მ არასასოფლო-სამეურნეო დანიშნულების მიწის ნაკვეთს და მასზე განლაგებულ შენობა -ნაგებობებს №1; №2; №3; №4; №5; №6; №7; №8; №9; №10; №11; №12; (მიწის (უძრავი ქონების) საკადასტრო კოდი N04.01.03.630)</t>
  </si>
  <si>
    <t>შპს აისბერგი 2 215127725</t>
  </si>
  <si>
    <t>მთავრობის 2015 წლის 16 ივლისის №1549 განკარგულება</t>
  </si>
  <si>
    <t>23.09.2016 წლამდე ,,ქონებაზე“ განთავსებულ თევზის გადამამუშავებელ საწარმოში, არანაკლებ 463 000 (ოთხას სამოცდასამი ათასი) ლარის ინვესტიციის განხორციელება.</t>
  </si>
  <si>
    <t>თეთრიწყაროს მუნიციპალიტეტი, სოფელი ირაგა - 497 კვ.მ. არასასოფლო-სამეურნეო დანიშნულების მიწის ნაკვეთი (ს/კ 84.01.31.136); თეთრიწყაროს მუნიციპალიტეტი, სოფელი ირაგა - 962 კვ.მ. არასასოფლო-სამეურნეო დანიშნულების მიწის ნაკვეთი (ს/კ 84.01.31.130); თეთრიწყაროს მუნიციპალიტეტი, სოფელი ირაგა - 773 კვ.მ. არასასოფლო-სამეურნეო დანიშნულების მიწის ნაკვეთი (ს/კ 84.01.31.134);.</t>
  </si>
  <si>
    <t>მთავრობის 2015 წლის 07 სექტემბრის №1900 განკარგულება</t>
  </si>
  <si>
    <t>ქ. თბილისში, სოფელ დიღომში მდებარე 1020 კვ.მ. არასასოფლო-სამეურნეო დანიშნულების მიწის ნაკვეთი (ს/კ 01.72.14.034.318)</t>
  </si>
  <si>
    <t>ირაკლი მახარაშვილი</t>
  </si>
  <si>
    <t>მთავრობის 2015 წლის 7 სექტემბრის №1903 განკარგულება</t>
  </si>
  <si>
    <t>ქალაქ თბილისში, ქვემო ალექსეევკის დასახლება ნავთისხევში მდებარე 62887 კვ.მ არასასოფლო-სამეურნეო დანიშნულების მიწის ნაკვეთსა და მასზე განთავსებულ №1 - №16 შენობა-ნაგებობებს (მიწის (უძრავი ქონების) საკადასტრო კოდი: №01.19.24.007.086)</t>
  </si>
  <si>
    <t>შპს როიალ დეველოფმენთი 405067699</t>
  </si>
  <si>
    <t>მთავრობის 2015 წლის 25 აგვისტოს №1769 განკარგულება</t>
  </si>
  <si>
    <t>31.06.2018 წლამდე არანაკლებ 9 000 კვ.მ ფართობის შენობ(ებ)ის აშენება და ექსპლუატაციაში მიღება, მისასვლელი გზის არანაკლებ 550 მეტრი სიგრძის ასფალტისსაფარიანი გზის მოწყობა, ვალდებულებების შესრულების მიზნით 20 000 000 ლარის ინვესტიციის განხორციელება.</t>
  </si>
  <si>
    <t>ქ. წალკაში, კლდეკარის (ახალი შუქის) ქუჩაზე მდებარე 2000.00 კვ.მ არასასოფლო-სამეურნეო დანიშნულების მიწის ნაკვეთსა და მასზე განთავსებულ შენობა-ნაგებობას: №1 - არასაცხოვრებელი - განაშენიანების ფართი - 494.68 კვ.მ, საერთო ფართი - 378.03 კვ.მ, დამხმარე ფართი - 43.37 კვ.მ, ძირითადი ფართი - 334.66 კვ.მ (მიწის (უძრავი ქონების) საკადასტრო კოდი: №85.21.23.160)</t>
  </si>
  <si>
    <t>შპს წალკის რძის პროდუქტები 443120212</t>
  </si>
  <si>
    <t>მთავრობის 2015 წლის 24 სექტემბრის №2070 განკარგულება</t>
  </si>
  <si>
    <t>24.09.2017 წლამდე რძის პროდუქციის მწარმოებელი საწარმოს შექმნა, წარმოების დაწყება და ამ მიზნით 84 000 ლარის ინვესტიციის განხორციელება.</t>
  </si>
  <si>
    <t>ხელშეკრულება შეწყდა ვალდებულებების ვადის დადგომამდე,მოსალოდნელი შეუსრულებლობით.</t>
  </si>
  <si>
    <t>ქალაქ თბილისში, მარნეულის ქუჩა N44-ის მიმდებარედ 1 055 კვ.მ არასასოფლო - სამეურნეო დანიშნულების მიწის ნაკვეთს (მიწის (უძრავი ქონების) საკადასტრო კოდი №01.18.12.011.131)</t>
  </si>
  <si>
    <t>ი.მ. რაული მაჭარაძე</t>
  </si>
  <si>
    <t>მთავრობის 2015 წლის 4 სექტემბრის №1846 განკარგულება</t>
  </si>
  <si>
    <t>ქალაქ თბილისში, სარაჯიშვილის ქუჩა N89-ში მდებარე 2 139 კვ.მ არასასოფლო - სამეურნეო დანიშნულების მიწის ნაკვეთს (მიწის (უძრავი ქონების) საკადასტრო კოდი №01.11.05.027.010)</t>
  </si>
  <si>
    <t>ა(ა)იპ - საქართველოს რაგბის კავშირი 204874911</t>
  </si>
  <si>
    <t>მთავრობის 2015 წლის 17 აგვისტოს №1745 განკარგულება</t>
  </si>
  <si>
    <t>2017 წლამდე 1200 მაყურებელზე გათვლილი დამატებითი ტრიბუნის (სველი წერტილებით) აშენება.</t>
  </si>
  <si>
    <t>ქ თბილისში, ქეთევან წამებულის გამზირზე მდებარე მიწისქვეშა ნაგებობა #5 ფართობით 543.33 კვ.მ. და მასზე წილობრივად დამაგრებული მიწის ნაკვეთი (ს/კ 01.17.13.042.006)</t>
  </si>
  <si>
    <t>შპს GLOBAL DEFENSE GROUP 404435250</t>
  </si>
  <si>
    <t>მთავრობის 2015 წლის 23 სექტემბრის №2056 განკარგულება</t>
  </si>
  <si>
    <t>10.03.2018 წლამდე სასროლეთის (ტირის) მოწყობის მიზნით, ქონების რეკონტრუქცია, აღჭურვა და 300 000 აშშ დოლარის ინვესტიციის განხორციელება</t>
  </si>
  <si>
    <t>ქალაქ ჭიათურაში, საჩხერის გზატკეცილზე მდებარე 13573.00 კვ.მ. არასასოფლო-სამეურნეო დანიშნულების მიწის ნაკვეთს და მასზე არსებულ შენობა-ნაგებობებს: N01 ფუნდამენტი - განაშენიანების ფართით 8.72 კვ.მ. N02 ფუნდამენტი - განაშენიანების ფართით 80.76 კვ.მ. N03 ფუნდამენტი - განაშენიანების ფართით 1936.95 კვ.მ. (მიწის (უძრავი ქონების) საკადასტრო კოდი: N38.10.31.217).</t>
  </si>
  <si>
    <t>შპს ბეიექსი 406119212</t>
  </si>
  <si>
    <t>მთავრობის 2015 წლის 25 აგვისტოს N1767 განკარგულება</t>
  </si>
  <si>
    <t>25.08.2017 წლამდე არაძვირფასი ლუთონებისა და მათი ნაწარმის მწარმოებელი საწარმოს შექმნა, წარმოების დაწყება და ამ მიზნით 597 200 ლარის ინვესტიციის განხორციელება</t>
  </si>
  <si>
    <t>ქობულეთში, სოფელ ჭახათში და მდინარე კინტრიშის ხეობაში მდებარე არასასოფლო-სამეურნეო დანიშნულების მიწის ნაკვეთები (სულ 9183 კვ.მ. )</t>
  </si>
  <si>
    <t>შპს ჰიდრო დეველოპმენტ კომპანი 400023728</t>
  </si>
  <si>
    <t>მთავრობის 2015 წლის 17 სექტემბრის №2009 განკარგულება</t>
  </si>
  <si>
    <t>ქონების გამოყენება საქართველოს მთავრობასა და შპს „ჰიდრო დეველოპმენტ კომპანის“ შორის 2012 წლის 23 იანვარს გაფორმებული მემორანდუმის შესაბამისად, „კინტრიში ჰესის“ მშენებლობისა და ექსპლუატაციაში მიღების მიზნით.</t>
  </si>
  <si>
    <t>ხელშეკრულების დანართ N1-ში მითითებული უძრავ ქონება (სამტრედიაში მდებარე მილსადენები)</t>
  </si>
  <si>
    <t>მთავრობის 2015 წლის 23 სექტემბრის N2053 განკარგულება</t>
  </si>
  <si>
    <t>ყაზბეგის რაიონში, სოფელი გუდაურში მდებარე, სასოფლო-სამეურნეო დანიშნულების 1000 კვ.მ მიწის ნაკვეთს (მიწის(უძრავი ქონების) საკადასტრო კოდი N74.06.11.042)</t>
  </si>
  <si>
    <t>ზაზა ფართლაძე</t>
  </si>
  <si>
    <t>მთავრობის 2015 წლის 24 სექტემბრის N2068 განკარგულება</t>
  </si>
  <si>
    <t>ქ. რუსთავში, მშენებელთა ქუჩის მიმდებარე ტერიტორიაზე მდებარე 7 243.00 კვ.მ არასასოფლო - სამეურნეო დანიშნულების მიწის ნაკვეთს და მასზე განთავსებულ შენობა-ნაგებობებს: №1-ს განაშენიანების ფართით - 1609.49 კვ.მ და №2-ს განაშენიანების ფართით - 7.23 კვ.მ (მიწის (უძრავი ქონების) საკადასტრო კოდი: N 02.05.07.351)</t>
  </si>
  <si>
    <t>შპს ჯეოპოლი 405113005</t>
  </si>
  <si>
    <t>მთავრობის 2015 წლის 6 ოქტომბრის N2139 განკარგულება</t>
  </si>
  <si>
    <t>07.10.2017 წლამდე პლასტმასებისა და მათი ნაწარმის მწარმოებელი საწარმოს შექმნა, წარმოების დაწყება და ამ მიზნით 774 980 ლარის ინვესტიციის განხორციელება.</t>
  </si>
  <si>
    <t>ხელშეკრულების №1 დანართში მითითებული არასასოფლო-სამეურნეო დანიშნულების მიწის ნაკვეთები (ს/კ 24.02.32.073; 24.02.33.223; 24.07.36.299)</t>
  </si>
  <si>
    <t>მთავრობის 2015 წლის 13 ოქტომბრის №2194 განკარგულება</t>
  </si>
  <si>
    <t>,,ხელშეკრულების“ დანართი №1-ით განსაზღვრული სენაკის მუნიციპალიტეტში სოფელ ნოსირში მდებარე უძრავი ქონება</t>
  </si>
  <si>
    <t>შპს ქართული სამშენებლო მასალების კომპანია 405112701</t>
  </si>
  <si>
    <t>მთავრობის 2015 წლის 13 ოქტომბრის N2207 განკარგულება</t>
  </si>
  <si>
    <t>13.10.2019 წლამდე ცემენტის მწარმოებელი საწარმოს შექმნა, წარმოების დაწყება და ამ მიზნით 9 191 408 ლარის ინვესტიციის განხორციელება</t>
  </si>
  <si>
    <t>სენაკის მუნიციპალიტეტში, სოფელ ახალსოფელში მდებარე „ხელშეკრულების“ დანართ №1-ში მითითებული 11 (თერთმეტი) ერთეულ (ჯამში: 40.1178 ჰა) სასოფლო-სამეურნეო (სახნავი) დანიშნულების მიწის ნაკვეთები</t>
  </si>
  <si>
    <t>შპს შერვეიაგრო 416319415</t>
  </si>
  <si>
    <t>მთავრობის 2015 წლის 23 ივლისის №1603 განკარგულება</t>
  </si>
  <si>
    <t>16.08.2017 წლამდე ქონების არანაკლებ 80% ფართობზე მრავალწლიანი ნარგავების გაშენება, აგროტექნიკის შეძენა, ინფრასტრუქტურის (მათ შორის, საირიგაციო სისტემის, შიდა გზების, დამცავი მესერის) მოწყობა და ამ მიზნიღ 350 000 ლარის ინვესტიციის განხორციელება</t>
  </si>
  <si>
    <t>ხელშეკრულების დანართ #1-ში მითითებული უძრავი და დანართ #2-ში მითითებული მოძრავი ქონება</t>
  </si>
  <si>
    <t>მთავრობის 2015 წლის 16 ოქტომბრის #2226 განკარგულება</t>
  </si>
  <si>
    <t>შუახევის მუნიციპალიტეტში, სოფელ გოგინაურში მდებარე 2944.00 კვ.მ არასასოფლო - სამეურნეო დანიშნულების მიწის ნაკვეთს და მასზე არსებულ შენობა - ნაგებობებს: №01/1 – 92.82 კვ.მ; №02/1 – 46.1 კვ.მ; №03/1 – 739.82 კვ.მ; №04/1 – 40.29 კვ.მ; (შენობა-ნაგებობების საერთო ფართი: 919.03 კვ.მ) (მიწის (უძრავი ქონების) საკადასტრო კოდი: №24.05.35.001)</t>
  </si>
  <si>
    <t>კოოპერატივი რკ აგროეკოსურსათი 447861476</t>
  </si>
  <si>
    <t>მთავრობის 2015 წლის 22 ოქტომბრის N2270 განკარგულება</t>
  </si>
  <si>
    <t>23.10.2017 წლამდე მესაქონლეობის ფერმის (მერძეული-მეხორცეული) შექმნა და წარმოების დაწყება და ამ მიზნით 160 776 ლარის ინვესტიცია</t>
  </si>
  <si>
    <t>ქ. ბათუმში, დაბა ხელვაჩაურში, აღმაშენებლის ქუჩა №34-ში მდებარე 5 441.00 კვ.მ არასასოფლო - სამეურნეო დანიშნულების მიწის ნაკვეთს და მასზე განთავსებულ შენობა - ნაგებობებს: №1-ს საერთო ფართით - 33.25 კვ.მ, №2-ს საერთო ფართით - 37.09 კვ.მ (მიწის (უძრავი ქონების) საკადასტრო კოდი: №05.35.28.345)</t>
  </si>
  <si>
    <t>შპს ბლოკი 445463739</t>
  </si>
  <si>
    <t>მთავრობის 2015 წლის 29 ოქტომბრის N2336 განკარგულება</t>
  </si>
  <si>
    <t>ცემენტის ან ანალოგიური მასალების დაარმატურებული ან დაუარმატურებელი ნაწარმის მწარმოებელი საწარმოს შექმნა და წარმოების დაწყება და ამ მიზნით არანაკლებ 1 354 664 ლარის ინვესტიციის განხორციელება</t>
  </si>
  <si>
    <t>ქალაქ თბილისში, ვარკეთილის დასახლებაში, ზემო პლატოზე მე-2 მ/რ-ში მე-19 კორპუსში (ნაკვ. 07/029) არსებული ბინა #21 (ს/კ 01.19.20.007.029.01.021)</t>
  </si>
  <si>
    <t>ავთანდილ ცარციძე</t>
  </si>
  <si>
    <t>მთავრობის 2015 წლის 29 ოქტომბრის N2330 განკარგულება</t>
  </si>
  <si>
    <t>ქალაქ თბილისში, ვარკეთილის დასახლებაში, ზემო პლატოზე მე-2 მ/რ-ში მე-19 კორპუსში (ნაკვ. 07/029) არსებული ბინა #13 (ს/კ 01.19.20.007.029.01.013)</t>
  </si>
  <si>
    <t>ქალაქ თბილისში, ვარკეთილის დასახლებაში, ზემო პლატოზე მე-2 მ/რ-ში მე-19 კორპუსში (ნაკვ. 07/029) არსებული ბინა #20 (ს/კ 01.19.20.007.029.01.020)</t>
  </si>
  <si>
    <t>ანჟელა ოგანეზოვი</t>
  </si>
  <si>
    <t>ქალაქ თბილისში, ვარკეთილის დასახლებაში, ზემო პლატოზე მე-2 მ/რ-ში მე-19 კორპუსში (ნაკვ. 07/029) არსებული ბინა #20 (ს/კ 01.19.20.007.029.01.023)</t>
  </si>
  <si>
    <t>გია ბადრიძე</t>
  </si>
  <si>
    <t>ქალაქ თბილისში, ვარკეთილის დასახლებაში, ზემო პლატოზე მე-2 მ/რ-ში მე-19 კორპუსში (ნაკვ. 07/029) არსებული ბინა #19 (ს/კ 01.19.20.007.029.01.019)</t>
  </si>
  <si>
    <t>დალი ქოქოსაძე</t>
  </si>
  <si>
    <t>ქალაქ თბილისში, ვარკეთილის დასახლებაში, ზემო პლატოზე მე-2 მ/რ-ში მე-19 კორპუსში (ნაკვ. 07/029) არსებული ბინა #14 (ს/კ 01.19.20.007.029.01.014)</t>
  </si>
  <si>
    <t>ეთერ ქანთარია</t>
  </si>
  <si>
    <t>ქალაქ თბილისში, ვარკეთილის დასახლებაში, ზემო პლატოზე მე-2 მ/რ-ში მე-19 კორპუსში (ნაკვ. 07/029) არსებული ბინა #5 (ს/კ 01.19.20.007.029.01.005)</t>
  </si>
  <si>
    <t>ელისო ვარდიძე</t>
  </si>
  <si>
    <t>ქალაქ თბილისში, ვარკეთილის დასახლებაში, ზემო პლატოზე მე-2 მ/რ-ში მე-19 კორპუსში (ნაკვ. 07/029) არსებული ბინა #22 (ს/კ 01.19.20.007.029.01.022)</t>
  </si>
  <si>
    <t>ზოია ციხელაშვილი</t>
  </si>
  <si>
    <t>ქალაქ თბილისში, ვარკეთილის დასახლებაში, ზემო პლატოზე მე-2 მ/რ-ში მე-19 კორპუსში (ნაკვ. 07/029) არსებული ბინა #6 (ს/კ 01.19.20.007.029.01.006)</t>
  </si>
  <si>
    <t>ლეილა შინჯიაშვილი</t>
  </si>
  <si>
    <t>ქალაქ თბილისში, ვარკეთილის დასახლებაში, ზემო პლატოზე მე-2 მ/რ-ში მე-19 კორპუსში (ნაკვ. 07/029) არსებული ბინა #10 (ს/კ 01.19.20.007.029.01.010)</t>
  </si>
  <si>
    <t>ლილი კიკაძე</t>
  </si>
  <si>
    <t>ქალაქ თბილისში, ვარკეთილის დასახლებაში, ზემო პლატოზე მე-2 მ/რ-ში მე-19 კორპუსში (ნაკვ. 07/029) არსებული ბინა #18 (ს/კ 01.19.20.007.029.01.018)</t>
  </si>
  <si>
    <t>მარინე ზარიაშვილი</t>
  </si>
  <si>
    <t>ქალაქ თბილისში, ვარკეთილის დასახლებაში, ზემო პლატოზე მე-2 მ/რ-ში მე-19 კორპუსში (ნაკვ. 07/029) არსებული ბინა #7 (ს/კ 01.19.20.007.029.01.007)</t>
  </si>
  <si>
    <t>ნაზი მიმინოშვილი</t>
  </si>
  <si>
    <t>ქალაქ თბილისში, ვარკეთილის დასახლებაში, ზემო პლატოზე მე-2 მ/რ-ში მე-19 კორპუსში (ნაკვ. 07/029) არსებული ბინა #8 (ს/კ 01.19.20.007.029.01.008)</t>
  </si>
  <si>
    <t>ნელი საღირიშვილი</t>
  </si>
  <si>
    <t>ქალაქ თბილისში, ვარკეთილის დასახლებაში, ზემო პლატოზე მე-2 მ/რ-ში მე-19 კორპუსში (ნაკვ. 07/029) არსებული ბინა #1 (ს/კ 01.19.20.007.029.01.001)</t>
  </si>
  <si>
    <t>სვეტლანა ქურდაძე</t>
  </si>
  <si>
    <t>ქალაქ თბილისში, ვარკეთილის დასახლებაში, ზემო პლატოზე მე-2 მ/რ-ში მე-19 კორპუსში (ნაკვ. 07/029) არსებული ბინა #11 (ს/კ 01.19.20.007.029.01.011)</t>
  </si>
  <si>
    <t>ქალაქ თბილისში, ვარკეთილის დასახლებაში, ზემო პლატოზე მე-2 მ/რ-ში მე-19 კორპუსში (ნაკვ. 07/029) არსებული ბინა #12 (ს/კ 01.19.20.007.029.01.012)</t>
  </si>
  <si>
    <t>ციური შარიქაძე</t>
  </si>
  <si>
    <t>ქალაქ თბილისში, ვარკეთილის დასახლებაში, ზემო პლატოზე მე-2 მ/რ-ში მე-19 კორპუსში (ნაკვ. 07/029) არსებული ბინა #24 (ს/კ 01.19.20.007.029.01.024)</t>
  </si>
  <si>
    <t>ნათელა შაფაქიძე</t>
  </si>
  <si>
    <t>ქალაქ თბილისში, ვარკეთილის დასახლებაში, ზემო პლატოზე მე-2 მ/რ-ში მე-19 კორპუსში (ნაკვ. 07/029) არსებული ბინა #17 (ს/კ 01.19.20.007.029.01.017)</t>
  </si>
  <si>
    <t>ზუგდიდის მუნიციპალიტეტში, სოფელ ცაიშში მდებარე 12.0049 ჰა სასოფლო-სამეურნეო (სახნავი) დანიშნულების მიწის ნაკვეთი (მიწის (უძრავი ქონების) საკადასტრო კოდი: N43.20.41.218)</t>
  </si>
  <si>
    <t>შპს აგრო ჯგუფი გენაცვალე 404498156</t>
  </si>
  <si>
    <t>მთავრობის 2015 წლის 19 ნოემბრის N2449 განკარგულება</t>
  </si>
  <si>
    <t>არაუგვიანეს 24.11.2016 წლისა ხელშეკრულებით გადაცემულ უძრავ ქონებაზე ან/და მის ნაწილზე ,ი პირადად ან/და მესამე პირ(ებ)ის მეშვეობით სასათბურე მეურნეობის შექმნა და ფუნქციონირების დაწყება და ამ მიზნით არანაკლებ 1 000 000 ლარის ინვესტიციის განხორციელება</t>
  </si>
  <si>
    <t>არსებულ, ქ. თბილისში, კახეთის გზატკეცილზე, №40-ში მდებარე 4164.00 კვ.მ არასასოფლო - სამეურნეო დანიშნულების მიწის ნაკვეთს და მასზე განთავსებულ შენობა - ნაგებობებს №1-ს, №2-ს, №3-ს, (მიწის (უძრავი ქონების) საკადასტრო კოდი: N01.19.15.005.057)</t>
  </si>
  <si>
    <t>შპს უნიკო 405034412</t>
  </si>
  <si>
    <t>მთავრობის 2015 წლის 16 ოქტომბრის N2224 განკარგულება</t>
  </si>
  <si>
    <t>არაუგვიანეს 16.10.2017 წლისა გადაცემულ ქონებაზე ქვისა და მინერალური პროდუქტების მწარმოებელი საწარმოს შექმნა და წარმოების დაწყება და ამ მიზნით არანაკლებ 1 576 818 ლარის ინვესტიციის განხორციელება</t>
  </si>
  <si>
    <t>ქ. ხობში, ქაჯაიას ქუჩაზე მდებარე 18 136.00 კვ.მ არასასოფლო-სამეურნეო დანიშნულების მიწის ნაკვეთს და მასზე განთავსებულ შენობა-ნაგებობებს: №1, საერთო ფართით - 296,80 კვ.მ; №2 საერთო ფართით - 320,80 კვ.მ; №3 საერთო ფართით - 393,60 კვ.მ; №4 საერთო ფართით 4,00 კვ.მ; №5; №6 (დანგრეული); №7 (დანგრეული); №8 (დანგრეული); №9 (დანგრეული); №10 (დანგრეული); №11 (დანგრეული); №12 (დანგრეული); №13 (დანგრეული), (მიწის (უძრავი ქონების) საკადასტრო კოდი: №45.21.21.149)</t>
  </si>
  <si>
    <t>შპს მარსი 206064113</t>
  </si>
  <si>
    <t>მთავრობის 2015 წლის 27 ნოემბრის №2548 განკარგულება</t>
  </si>
  <si>
    <t>28.03.2018 წლამდე დაფნის გადამამუშავებელი საწარმოს შექმნა, წარმოების დაწყება და ამ მიზნით 1 210 000 ლარის ინვესტიცისი განხორციელება</t>
  </si>
  <si>
    <t>ყაზბეგის მუნიციპალიტეტის სოფელ ფანშეტში მდებარე 54 838.00 კვ.მ არასასოფლ-სამეურნეო დანიშნულების მიწის ნაკვეთს (საკადასტრო კოდი: 74.03.14.077)</t>
  </si>
  <si>
    <t>შპს ჯანმრთელი წყალი + 405024432</t>
  </si>
  <si>
    <t>მთავრობის 2015 წლის 27 ნოემბრის №2546 განკარგულება</t>
  </si>
  <si>
    <t>არაალკოჰოლური სასმელების მწარმოებელი საწარმოს შექმნა და წარმოების დაწყება არაუგვიანრს 2017 წლის 27 ნოემრისა და ამ მიზნით 438 704 ლარის განხორიელება</t>
  </si>
  <si>
    <t>შეწყვეტილი</t>
  </si>
  <si>
    <t>გარდაბნის მუნიციპალიტეტში, სოფელ წალასყურში მდებარე 15074 კვ.მ. არასასოფლო-სამეურნეო დანიშნულების მიწის ნაკვეთი და მასზე განთავსებული #1 შენობა-ნაგებობა (ს/კ 81.03.01.519)</t>
  </si>
  <si>
    <t>შპს ფერტიბერია 405031415</t>
  </si>
  <si>
    <t>მთავრობის 2015 წლის 11 დეკემბრის №2641 განკარგულება</t>
  </si>
  <si>
    <t>12.12.2017 წლამდე სასოფლო-სამეურნეო დანიშნულების ცხოველების, ფრინველებისა და თევზების მწარმოებელი საწარმოს შემქნა, წარმოების დაწყება და ამ მიზნით 218 500 ლარის ინვესტიციის განხორციელება.</t>
  </si>
  <si>
    <t>ვადაგადაცილებით შექმნა საწარმო - ეპატია დაკისრებული პირგასამტეხლო პირობით.</t>
  </si>
  <si>
    <t>სიღნაღის მუნიციპალიტეტში, სოფელ ტიბაანში მდებარე არასასოფლო - სამეურნეო დანიშნულების მიწის ნაკვეთებს - 5 729.00 კვ.მ (მიწის (უძრავი ქონების) საკადასტრო კოდი: 56.37.41.009); 6 587.00კვ.მ (მიწის (უძრავი ქონების) საკადასტრო კოდი: 56.37.41.010); 14 213.00კვ.მ (მიწის (უძრავი ქონების) საკადასტრო კოდი: 56.37.41.011)</t>
  </si>
  <si>
    <t>შპს კამარა ექსპრესი 204577671</t>
  </si>
  <si>
    <t>მთავრობის 2015 წლის 3 დეკემბრის N2595 განკარგულება</t>
  </si>
  <si>
    <t>04.12.2017 წლამდე საკვები პროდუქტების მწარმოებელი საწარმოს შექმნა, წარმოების დაწყება და ამ მიზნით 84 880 ლარის ინვესტიციის განხორციელება.</t>
  </si>
  <si>
    <t>ვადაგადაცილებით შექმნა საწარმო და დახარჯა ინვესტიცია რისთვისაც ეკისრება პირგასამტეხლო - მოითხოვა ცვლილება/პატიება რაზედაც მიმდიანრეობს წარმოება</t>
  </si>
  <si>
    <t>გარდაბნის მუნიციპალიტეტში, სოფელ თელეთში მდებარე 500.00 კვ.მ არასასოფლო-სამეურნეო დანიშნულების მიწის ნაკვეთს (მიწის (უძრავი ქონების) საკადასტრო კოდი: №81.03.03.362) და გარდაბანში, თელეთში, სოფელ ზემო თელეთში მდებარე 2473.00 კვ.მ არასასოფლო-სამეურნეო დანიშნულების მიწის ნაკვეთს და მასზე არსებულ შენობა-ნაგებობებს: №1, №2, №3, №4, №5 (მიწის (უძრავი ქონების) საკადასტრო კოდი: №81.03.03.197)</t>
  </si>
  <si>
    <t>ბელდუხი გავაშელიშვილი</t>
  </si>
  <si>
    <t>მთავრობის 2015 წლის 18 დეკემბრის №2733 განკარგულება</t>
  </si>
  <si>
    <t>29.12.2017 წლამდე არანაკლებ 600.00 კვ.მ ფართის დახურული ტიპის, გასახდელ(ებ)ისა და საშხაპის (საშხაპეების) მქონე სწპორტული დარბაზის მოწყობა/ აღჭურვა, ფუნქციონირების დაწყება და ამ მიზნით 50 000 ლარის ინვესტიციის განხორციელება</t>
  </si>
  <si>
    <t>ქ. რუსთავში, მეგობრობის გამზირის მიმდებარე ტერიტორიაზე არსებულ 1934.00 კვ.მ არასასოფლო-სამეურნეო დანიშნულების მიწის ნაკვეთსა (მიწის (უძრავი ქონების) საკადასტრო კოდი: №02.04.03.545) და ქ. რუსთავში, მეგობრობის გამზირის მიმდებარე ტერიტორიაზე არსებულ 2183.00 კვ.მ არასასოფლო-სამეურნეო დანიშნულების მიწის ნაკვეთს (მიწის (უძრავი ქონების) საკადასტრო კოდი: №02.04.03.546)</t>
  </si>
  <si>
    <t>მთავრობის 2015 წლის 29 ოქტომბრის №2331 განკარგულება</t>
  </si>
  <si>
    <t>29.11.2016 წლამდე, ქონებასა და შპს „თ და კ რესტორნების“ საკუთრებაში არსებულ, ქ. რუსთავში, მეგობრობის გამზირის მიმდებარე ტერიტორიაზე მდებარე 1614.00 კვ.მ არასასოფლო-სამეურნეო დანიშნულების მიწის ნაკვეთზე (საკადასტრო კოდი: №02.04.03.366), „McDonald’s”-ის სავაჭრო ნიშნით მომუშავე სწრაფი კვების რესტორნის მშენებლობა და აღჭურვა და ამ მიზნით 4 000 000 ლარის ინვესტიციის განხორციელება</t>
  </si>
  <si>
    <t>დანართი #1-ით განსაზღვრული ქ. ბათუმში მდებარე უძრავი ქონება (საკადასტო კოდები: 05.35.26.069; 05.35.26.071; 05.35.26.087; 05.35.26.204; 05.35.26.203; 05.35.26.033)</t>
  </si>
  <si>
    <t>მთავრობის 2013 წლის 29 ნოემბრის #1792</t>
  </si>
  <si>
    <t>გადაცემული ქონების გამოყენება „თურქეთის რესპუბლიკასთან დაკავშირებული ელექტროგადამცემი ხაზის და შესაბამისი ინფრასტრუქტურის მშენებლობის შესახებ“ საქართველოს მთავრობასა და სს „ენერგო-პრო ჯორჯიას“ შორის 2009 წლის 4 მარტს გაფორმებული ერთიერთგაგების მემორანდუმით გათვალისწინებული მიზნებისათვის</t>
  </si>
  <si>
    <t>დანართში მითითებული ქონება (საკადასტრო კოდები: 21.03.12.081; 61.01.21.050; 73.08.10.347; 04.01.07.604; 04.01.07.603)</t>
  </si>
  <si>
    <t>საქართველოს სამოციქულო ავტოკეფალური მართლმადიდებელი ეკლესია</t>
  </si>
  <si>
    <t>მთავრობის 2014 წლის 13 იანვრის #38</t>
  </si>
  <si>
    <t>ქ თბილისში ქუთათელის ქ. #3-ში მდებარე 341 კვ.მ არასასოფლო-სამეურნეო დანიშNულების მიწის ნაკვეთი და მასზე განთავსებული #1 შენობა-ნაგებობა საერთო ფართით 980.5 კვ.მ (სკ 01.10.13.017.051)</t>
  </si>
  <si>
    <t>შპს ფასადი 202245864</t>
  </si>
  <si>
    <t>მთავრობის 2013 წლის 19 დეკემბრის #1992</t>
  </si>
  <si>
    <t>17.01.2015 წლამდე, სახელმწიფო საკუთრებაში არსებულ, ქ.თბილისში ქუთათელის (ყოფ. შჩორსი) ქ.N3-ში მდებარე 600 კვ.მ არასასოფლო-სამეურნეო დანიშნულების მიწის ნაკვეთზე (საკადასტრო კოდი: N01.10.13.017.049) საქართველოს განათლებისა და მეცნიერების სამინისტროსთან შეთანხმებული პროექტის მიხედვით, პირადად ან/და მესამე პირის მეშვეობით 1200 კვ.მ ფართის სასწავლო დანიშნულების შენობის მშენებლობა, მისი ექსპლუატაციაში მიღებისათვის დადგენილი მოთხოვნების დაკმაყოფილება და რემონტი.</t>
  </si>
  <si>
    <t>ქ. თბილისში დაბა წყნეთში სტალინის ქუჩაზე მდებარე #1, #2, #3 შენობა-ნაგებობები დ მათზე დამაგრებული 4580 კვ.მ. არასასოფლო-სამეურნეო დანიშნულების მიწის ნაკვეთი (ს/კ 01.20.01.088.092)</t>
  </si>
  <si>
    <t>მანანა არჩვაძე-გამსახურდია</t>
  </si>
  <si>
    <t>2014 წლის 27 იანვრის #142 მთავრობის განკარგულება</t>
  </si>
  <si>
    <t>დანართ #1ში მითითებული ქონება (მილსადენები)</t>
  </si>
  <si>
    <t>2013 წლის 31 დეკემბრის #2210 მთავრობის განკარგულება</t>
  </si>
  <si>
    <t>2014 წლის 31 დეკემბრამდე არანაკლებ 1009 აბონენტის გაზიფიცირება ხელშეკრულების დანართის შესაბამისად</t>
  </si>
  <si>
    <t>ქ. თბილისში ვაზისუბნის დასახლების მე-10ა კორპუსში სართ.7 ბინა 32 ფართით 70.28 კვ.მ. (ს/კ 01.17.10.002.023.01.032)</t>
  </si>
  <si>
    <t>იოსებ გრძელიშვილი</t>
  </si>
  <si>
    <t>2014 წლის 13 თებერვლის #255 მთავრობის განკარგულება</t>
  </si>
  <si>
    <t>ქ. ახალციხეში, რუსთაველის ქუჩის მიმდებარედ, მესაზღვრეების ტერიტორიაზე მდებარე დანართში მითითებული უძრავი ქონება</t>
  </si>
  <si>
    <t>ფიზიკური პირები (შსს)</t>
  </si>
  <si>
    <t>07/10 თებერვალი 2014წ.</t>
  </si>
  <si>
    <t>2014 წლის 13 იანვრის #39 მთავრობის განკარგულება</t>
  </si>
  <si>
    <t>ქობულეთში მდინარე კინტრიშის ხეობასა და სოფელ ჭახათში მდებარე არასასოფლო-სამეურნეო დანიშნულების მიწის ნაკვეთები</t>
  </si>
  <si>
    <t>2014 წლის 13 თებერვლის #249 მთავრობის განკარგულება</t>
  </si>
  <si>
    <t>ქ. თბილისში ლუბლიანას ქ. #5ში შენობა-ნაგებობის მე8 სართულზე მდებარე 607.17 კვ.მ. ფართობი (ს/კ 01.13.02.006.018.01.516) და ქ. თბილისში ლუბლიანას ქ. #5ში სარდაფ-სართულზე მდებარე 31.05 კვ.მ. (ს/კ 01.13.02.006.018.01.525)</t>
  </si>
  <si>
    <t>შპს N ქირონ + 202462655</t>
  </si>
  <si>
    <t>2014 წლის 27 იანვრის #144 მთავრობის განკარგულება</t>
  </si>
  <si>
    <t>1. არაუგვიანეს 05.07.2014 წლისა ხელშეკრულებით გადაცემული N01.13.02.006.018.01.516 საკადასტრო კოდით რეგისტრირებული უძრავი ქონების სრულფასოვანი ფუნქციონირებისათვის აღჭურვა საჭირო ავეჯით, კომპიუტერული, სამედიცინო დანადგარებითა და ინვენტარით "სამედიცინო საქმიანობის ლიცენზიისა და სტაციონარული დაწესებულების ნებართვის გაცემის წესისა და პირობების შესახებ დებულების დამტკიცების თაობაზე" საქართველოს მთავრობის 2010 წლის 17 დეკემბრის N385 დადგენილების შესაბამისად
2 .05.07.2021 წლის ჩათვლით ხელშეკრულებით გადაცემული N01.13.02.006.018.01.516 საკადასტრო კოდით რეგისტრირებული უძრავი ქონების სამედიცინო პროფილით ფუნქციონირება</t>
  </si>
  <si>
    <t>1. შესრულებული
2. მიმდინარე</t>
  </si>
  <si>
    <t>ქ. თბილისში გორგასლის ქ. 57-ში მდებარე 3628 კვ.მ. არასასოფლო-სამეურნეო დანიშნულების მიწის ნაკვეთი (ს/კ 01.18.06.018.057)</t>
  </si>
  <si>
    <t>ააიპ 'ორ ავნერ და ჰანა' 205195457</t>
  </si>
  <si>
    <t>2014 წლის 13 თებერვლის #276 მთავრობის განკარგულება</t>
  </si>
  <si>
    <t>25.02.2019 წლამდე სასწავლო დანიშნულების შენობის მშენებლობა, მისი ექსპლუატაციაში მიღებისთვის დადგენილი მოთხოვნების დაკმაყოფილება და რემონტის ჩატარება.</t>
  </si>
  <si>
    <t>სესრულდა ვადაგადაცილებით, რისთვისაც დაეკისრა პირგასამტეხლო - ეპატია პირგასამტეხლო.</t>
  </si>
  <si>
    <t>ქ. მცხეთაში მდებარე 3798 კვ.მ. არასასოფლო-სამეურნეო დანიშნულების მიწის ნაკვეთი (ს/კ 72.07.04.533) და ქ. მცხეთაში მდებარე 2421 კვ.მ. არასასოფლო-სამეურნეო დანიშნულების მიწის ნაკვეთი (ს/კ 72.07.04.959)</t>
  </si>
  <si>
    <t>2014 წლის 7 თებერვლის #198 მთავრობის განკარგულება</t>
  </si>
  <si>
    <t>დანართი #1-ით განსაზღვრული ქ. თბილისში მდებარე უძრავი ქონება და დანართ #2-ში მითითებული მოძრავი ქონება</t>
  </si>
  <si>
    <t>2014 წლის 10 თებერვლის #202 მთავრობის განკარგულება</t>
  </si>
  <si>
    <t>დანართით გათვალისწინებული უძრავი ქონება</t>
  </si>
  <si>
    <t>ფიზიკური პირები (დევნილები)</t>
  </si>
  <si>
    <t>2014 წლის 13 თებერვლის #278 მთავრობის განკარგულება</t>
  </si>
  <si>
    <t>2014 წლის 18 თებერვლის #291 მთავრობის განკარგულება</t>
  </si>
  <si>
    <t>ქ. თბილისი, აბაშვილი ქ. #3, სამხედრო ქალაქის ტერიტორია, კორპუსი 1, სართული 4, ბინა 105, 40.9 კვ.მ. (ს/კ 01.19.19.005.053.01.105)</t>
  </si>
  <si>
    <t>მალხაზი შეყელაშვილი</t>
  </si>
  <si>
    <t>2014 წლის 13 მარტის #419 მთავრობის განკარგულება</t>
  </si>
  <si>
    <t>ქ. თბილისი, აბაშვილი ქ. #3, სამხედრო ქალაქის ტერიტორია, კორპუსი 1, სართული 7, ბინა 182, 40.9 კვ.მ. (ს/კ 01.19.19.005.053.01.182)</t>
  </si>
  <si>
    <t>მურთაზ ოსეფაიშვილი</t>
  </si>
  <si>
    <t>ქ. თბილისი, აბაშვილი ქ. #3, სამხედრო ქალაქის ტერიტორია, კორპუსი 1, სართული 5, ბინა 112, 40.9 კვ.მ. (ს/კ 01.19.19.005.053.01.112)</t>
  </si>
  <si>
    <t>ბესარიონ ღუდუშაური</t>
  </si>
  <si>
    <t>ქ. თბილისი, აბაშვილი ქ. #3, სამხედრო ქალაქის ტერიტორია, კორპუსი 3, სართული 1, ბინა 15, 40.9 კვ.მ. (ს/კ 01.19.19.005.052.01.015)</t>
  </si>
  <si>
    <t>რომან აბაშიძე</t>
  </si>
  <si>
    <t>ყვარლის მუნიციპალიტეტში, სოფელ ნაფარეულის მიმდებარედ არსებული 14235 კვ.მ. არასასოფლო-სამეურნეო დანიშნულების მიწის ნაკვეთი (ს/კ 57.99.51.028); ყვარლის მუნიციპალიტეტში, სოფელ ნაფარეულის მიმდებარედ არსებული 1580 კვ.მ. არასასოფლო-სამეურნეო დანიშნულების მიწის ნაკვეთი (ს/კ 57.99.51.029)</t>
  </si>
  <si>
    <t>2014 წლის 6 მარტის #363 მთავრობის განკარგულება</t>
  </si>
  <si>
    <t>ქ. ბორჯომში გამსახურდიას ქ. 17-ში მდებარე 2003 კვ.მ. არასასოფლო-სამეურნეო დანიშნულების მიწის ნაკვეთი და მასზე განთავსებული შენობა-ნაგებობები (ს/კ 64.23.04.197); შპს "სანატორიუმი ბორჯომი ბაღის (ს/ნ 226156307)" 100% წილი</t>
  </si>
  <si>
    <t>შპს სატახა 236689696</t>
  </si>
  <si>
    <t>2014 წლის 10 თებერვლის #207 მთავრობის განკარგულება</t>
  </si>
  <si>
    <t>ხელშეკრულებით გადაცემული ქონების ბაზაზე (ს/კ 64.23.04.197) არანაკლებ 70 ნომრიანი ნაღალი კლასის (4 ვარსვლავიანი) სასტუმროს მშენებლობა, მისი დასრულება და ფუნქციონირების დაწყება არაუგვიანეს 12.03.2016 წლისა და ამ მიზნით არანაკლებ 2 000 000 ლარის ინვესტიციის განხორციელება</t>
  </si>
  <si>
    <t>ქალაქ ახალციხეში, ხანძთელის ქუჩა №34-ში, მე-2 სართულზე მდებარე 79.20 კვ.მ ფართი და მასზე წილობრივად დამაგრებულ მიწის ნაკვეთი (მიწის (უძრავი ქონების) საკადასტრო კოდი №62.09.54.019.01.514)</t>
  </si>
  <si>
    <t>ანასტასია რიკაძე</t>
  </si>
  <si>
    <t>2014 წლის 10 აპრილის №660 მთავრობის განკარგულება</t>
  </si>
  <si>
    <t>ქ. თბილისში, ხეხილსანერგე მეურნეობის ტერიტორიაზე არსებულ 1100 კვ.მ სასოფლო-სამეურნეო (სახნავი) დანიშნულების მიწის ნაკვეთი (მიწის (უძრავი ქონების) საკადასტრო კოდი №81.21.02.104) და ქ. თბილისში, ხეხილსანერგე მეურნეობის ტერიტორიაზე არსებულ 1100 კვ.მ სასოფლო-სამეურნეო (სახნავი) დანიშნულების მიწის ნაკვეთი (მიწის (უძრავი ქონების) საკადასტრო კოდი №81.21.02.099)</t>
  </si>
  <si>
    <t>ირაკლი ოთხმეზური</t>
  </si>
  <si>
    <t>2014 წლის 4 აპრილის №628 მთავრობის განკარგულება</t>
  </si>
  <si>
    <t>ქალაქ სიღნაღში, წმინდა ნინოს ქუჩაზე მდებარე 3377 კვ.მ არასასოფლო-სამეურნეო დანიშნულების მიწის ნაკვეთი (მიწის (უძრავი ქონების) საკადასტრო კოდი №56.14.16.094)</t>
  </si>
  <si>
    <t>2014 წლის 4 აპრილის №614 მთავრობის განკარგულება</t>
  </si>
  <si>
    <t>სარეკრიაციო ტერიტორიაზე არსებული, ყაზბეგის მუნიციპალიტეტში, სოფელ კობში მდებარე 100000 კვ.მ არასასოფლო-სამეურნეო დანიშნულების მიწის ნაკვეთი და მასზე არსებულ შენობა-ნაგებობა №1-ს (მიწის (უძრავი ქონების) საკადასტრო კოდი №74.05.11.147)</t>
  </si>
  <si>
    <t>2014 წლის 31 მარტის №521 მთავრობის განკარგულება</t>
  </si>
  <si>
    <t>ქ. ფოთში დავითაიას ქუჩაზე მდებარე 441 კვ.მ არასასოფლო-სამეურნეო დანიშნულების მიწის ნაკვეთი და მასზე არსებული შენობა-ნაგებობა #1 განაშენიანების ფართით 440.8 კვ.მ. (ს/კ 04.01.07.623); ქ. ფოთში დავითაიას ქუჩაზე მდებარე 830 კვ.მ არასასოფლო-სამეურნეო დანიშნულების მიწის ნაკვეთი და მასზე არსებული შენობა-ნაგებობა #1 განაშენიანების ფართით 187.6 კვ.მ. (ს/კ 04.01.07.624); ქ. ფოთში დავითაიას ქუჩა #1ში მდებარე 713 კვ.მ არასასოფლო-სამეურნეო დანიშნულების მიწის ნაკვეთი და მასზე არსებული შენობა-ნაგებობა #1 განაშენიანების ფართით 168.1 კვ.მ. (ს/კ 04.01.07.689); ქ. ფოთში დავითაიას ქუჩა #1ში მდებარე 1029 კვ.მ არასასოფლო-სამეურნეო დანიშნულების მიწის ნაკვეთი და მასზე არსებული შენობა-ნაგებობა #1 განაშენიანების ფართით 194.6 კვ.მ. (ს/კ 04.01.07.690) და ქ. ფოთში დავითაიას ქუჩა #1ში მდებარე 1144 კვ.მ არასასოფლო-სამეურნეო დანიშნულების მიწის ნაკვეთი და მასზე არსებული შენობა-ნაგებობა #1 განაშენიანების ფართით 189.2 კვ.მ. (ს/კ 04.01.07.691)</t>
  </si>
  <si>
    <t>შპს "პეის ჯორჯია" 204413759</t>
  </si>
  <si>
    <t>2014 წლის 4 აპრილის №627 მთავრობის განკარგულება</t>
  </si>
  <si>
    <t>16.11.2014 წლამდე, 04.01.07.691 საკადასტრო კოდით რეგისტრირებულ მიწის ნაკვეთზე განთავსებული სამოქალაქო თავდაცვის ნაგებობისათვის სარემონტო/სარეაბილიტაციო სამუშაოების ჩატარება, აღჭურვა და ამ მიზნით 25 000 ლარის ინვესტიციის განხორციელება.</t>
  </si>
  <si>
    <t>ზესტაფონის მუნიციპალიტეტში სოფელ არგვეთაში მდებარე 14068 კვ.მ. არასასოფლო-სამეურნეო დანიშნულების მიწის ნაკვეთი (ს/კ 32.03.49.135) და ზესტაფონის მუნიციპალიტეტში სოფელ არგვეთაში მდებარე 13351 კვ.მ. არასასოფლო-სამეურნეო დანიშნულების მიწის ნაკვეთი (ს/კ 32.03.49.136)</t>
  </si>
  <si>
    <t>შპს "ჯი თი ემ გრუპი" 404882383</t>
  </si>
  <si>
    <t>2014 წლის 27 იანვრის №130 მთავრობის განკარგულება</t>
  </si>
  <si>
    <t>არაუგვიანეს 25.04.2017 წლისა გადაცემულ ქონებაზე“ ან მის ნაწილზე, ასევე ზესტაფონის მუნიციპალიტეტში, სოფელ არგვეთაში მდებარე შპს „ჯი თი ემ გრუპის“ საკუთრებაში არსებულ მიწის ნაკვეთ(ებ)ზე ან მათ ნაწილზე ფეროშენადნობი ქარხნის აშენება, ექსპლუატაციაში მიღება, ფუნქციონირების დაწყება და ამ მიზნით ტექნიკის შეძენა, ასევე სასაწყობე ინფრასტრუქტურის მოწყობა, რაც მოიცავს (მაგრამ შესაძლებელია, არ შემოიფარგლებოდეს) ღია/დახურულ საწყობებს და ამ მიზნით არანაკლებ 4 000 000 აშშ დოლარის ინვესტიციის განხორციელება</t>
  </si>
  <si>
    <t>ხელშეკრულების დანართით განსაზღვრული უძრავი ქონება (ქ. ბორჯომში ბარათაშვილის ქუჩის მიმდებარედ არსებული არასასოფლო-სამეურნეო დანიშნულების მიწის ნაკვეთები)</t>
  </si>
  <si>
    <t>სააქციო კომპანია დიზონ ლიმითედის წარმომადგენლობა საქართველოში 205189464</t>
  </si>
  <si>
    <t>2014 წლის 22 მაისის #902 მთავრობის განკარგულება</t>
  </si>
  <si>
    <t>ლაგოდეხის მუნიციპალიტეტის სოფელ არეშფერანში მდებარე 2511 კვ.მ. სასოფლო-სამეურნეო დანიშნულების მიწის ნაკვეთი (ს.კ 54.15.52.020) და მასზე არსებული შენობა-ნაგებობები განაშენიანების ფართით #1 - 171.3 კვ.მ. და #2 - 45.6 კვ.მ.</t>
  </si>
  <si>
    <t>კობა ცერცვაძე</t>
  </si>
  <si>
    <t>2014 წლის 1 მაისის #768 მთავრობის განკარგულება</t>
  </si>
  <si>
    <t>ქ. ბორჯომში, ვაშლოვანის ქ. #4-ში მდებარე 581 კვ.მ. არასასოფლო-სამეურნეო დანიშნულების მიწის ნაკვეთი და მასზე არსებული შენობა-ნაგებობა 01/2 საერთო ფართით 777.68 კვ.მ. (ს.კ 64.23.02.464)</t>
  </si>
  <si>
    <t>შპს წმინდა პანტელეიმონ მკურნალის სახელობის კლინიკა 226166430</t>
  </si>
  <si>
    <t>2014 წლის 26 მარტის #495 მთავრობის განკარგულება</t>
  </si>
  <si>
    <t>გადაცემულ ქონების ბაზაზე დიალზის მიმართულების მქონე სამედიცნო დაწსებულების მოწყონა და ფუნქციონირების დაწყება არაუგვიანეს 01.08.2014 წლისა
01.08.2014-01.08.2024 წლებში დიალზის მიმართულებით სამედიცინო საქმიანობის განხორციელება</t>
  </si>
  <si>
    <t>ქ. თბილისში მცხეთის ქუჩა #19-21ა-ში მდებარე უძრავი ქონება: 1-ელ სართულზე მდებარე არასაცხოვრებელი ფართი #2 ფართობით - 148.79 კვ.მ. (ს.კ 01.14.11.031.027.01.501)</t>
  </si>
  <si>
    <t>ნიკოლოზ ვარძელაშვილი</t>
  </si>
  <si>
    <t>2014 წლის 27 მაისის #931 მთავრობის განკარგულება</t>
  </si>
  <si>
    <t>ქ. თბილისში ყაზბეგის ქუჩა #9-ში მდებარე უძრავი ქონება: 373/616 ნაწილი შუშაბანდი 10კვ.მ. , კორიდორი, სამზარეულო და ტუალეტი - 43.68 კვ.მ. და სარდაფი - 20.4 კვ.მ. (ს.კ 01.15.02.006.004)</t>
  </si>
  <si>
    <t>ერთობლივი საქმიანობის ამხანაგობა "ევროდ კაპიტალი-ყაზბეგი"</t>
  </si>
  <si>
    <t>ქ. თბილისში დიღმის მასივში მე-3 კვარტალში (ნაკვეთი 43/7) უძრავი ქონება საერთო ფართით 1862 კვ.მ. (ს.კ 01.13.03.043.007)</t>
  </si>
  <si>
    <t>ერთობლივი საქმიანობის ამხანაგობა დიღომი 2007</t>
  </si>
  <si>
    <t>ხელშეკრულების დანართ #1-ში მითითებული ქონება (ხულოს, შუახევისა და ქედას რაიონებში მდებარე მიწის ნაკვეთები)</t>
  </si>
  <si>
    <t>2014 წლის 16 მაისის #875 მთავრობის განკარგულება</t>
  </si>
  <si>
    <t>ლაგოდეხის მუნიციპალიტეტში სოფელ ვარდისუბანში მდებარე 1313.05 მეტრი ბუნებრივი აირის მილსადენი (ს.კ 54.00.040) და სოფელ ვარდისუბანში მდებარე 7899.9 მეტრი ბუნებრივი აირის მილსადენი (ს.კ 54.00.039)</t>
  </si>
  <si>
    <t>2014 წლის 2 მაისის #781 მთავრობის განკარგულება</t>
  </si>
  <si>
    <t>არაუგვიანეს 2014 წლის 31 დეკემბრამდე ლაგოდეხის მუნიციპალიტეტში, სოფელ ვარდისუბანში არანაკლებ 600 (ექვსასი) აბონენტის გაზიფიცირება (პოტენციური აბონენტის შექმნა), შემდგომში, მათთვის ბუნებრივი აირის მიწოდების მიზნით, რაც საშუალებას მისცემს პოტენციურ მომხმარებელს (აბონენტს) ჩაებას გაზსადენის საერთო ქსელში.</t>
  </si>
  <si>
    <t>ქ. თბილისში გაგარინი პირველი შესახვევის #6-ში მდებარე 445 კვ.მ. არასასოფლო-სამეურნეო დანიშნულების მიწის ნაკვეთი და მასზე განთავსებული შენობა-ნაგებობა #1 (ს.კ 01.10.13.009.010)</t>
  </si>
  <si>
    <t>აბესალომ შავგულიძე</t>
  </si>
  <si>
    <t>2014 წლის 6 მარტის #364 მთავრობის განკარგულება</t>
  </si>
  <si>
    <t>არაუგვიანეს 2017 წლის პირველი ივნისისა, ხელშეკრულებით გადაცემულ ქონებაზე პირადად ან/და მესამე პირის მეშვეობით არანაკლებ 56 ნომრიანი სასტუმროს მშენებლობა, შენობა-ნაგებობის ექსპლუატაციაში მიღება და სასტუმროს ფუნქციონირების დაწყება და ამ მიზნით არანაკლებ 1 750 000 (ერთი მილიონ შვიდასორმოცდაათი ათასი) ლარის ინვესტიციის განხორციელება</t>
  </si>
  <si>
    <t>სასტუმშო შექმნის ვალდებულება დარღვევულია, ინვესტიცია განხორციელებულია</t>
  </si>
  <si>
    <t>ქ. თბილისში აგლაძის ქ. #26-ში 1 კორპუსში მდებარე 335.96 კვ.მ. ფართობის ნახევარსარდაფი (ს/კ 01.13.05.009.005.01.500)</t>
  </si>
  <si>
    <t>ერთობლივი საქმიანობის ამხანაგობა ჩვენი ეზო</t>
  </si>
  <si>
    <t>2014 წლის 13 მაისის #845 მთავრობის განკარგულება</t>
  </si>
  <si>
    <t>ქ. ბათუმში ვოლსკის ქ #2ში მდებარე 1725 კვ.მ არასასოფლო-სამეურნეო დანიშნულების მიწის ნაკვეთი (ს/კ 05.29.17.047) და ქ. ბათუმში ვოლსკის ქ #2-ში მდებარე 5187 კვ.მ. არასასოფლო-სამეურნეო დანიშნულების მიწის ნაკვეთი (ს/კ 05.29.17.048)</t>
  </si>
  <si>
    <t>შპს ბათუმის ნავთობტერმინალი 245432544</t>
  </si>
  <si>
    <t>2014 წლის 17 ივნისის #1091 მთავრობის განკარგულება</t>
  </si>
  <si>
    <t>ქ. თბილისში წყნეთის გზატკეცილზე (ნაკვეთი 07/069) მდებარე 21 კვ.მ. არასასოფლო-სამეურნეო დანიშნულების მიწის ნაკვეთი (ს/კ 01.14.06.007.069)</t>
  </si>
  <si>
    <t>2014 წლის 11 ივნისის #1061 მთავრობის განკარგულება</t>
  </si>
  <si>
    <t>ქ. თბილისში დავით აღმაშენებლის გამზირ #60ში მდებარე 472 კვ.მ. არასასოფლო-სამეურნეო დანიშნულების მიწის ნაკვეთი და მასზე არსებული შენობა-ნაგებობა #1 და #2 საერთო ფართით 749.07 კვ.მ. (ს/კ 01.16.05.013.045)</t>
  </si>
  <si>
    <t>2014 წლის 23 აპრილის #726 მთავრობის განკარგულება</t>
  </si>
  <si>
    <t>გურჯაანის მუნიციპალიტეტში სოფელ ვაზისუბანში მდებარე 19503 კვ.მ. სასოფლო-სამეურნეო დანიშნულების მიწის ნაკვეთი (ს/კ 51.05.66.001); გურჯაანის მუნიციპალიტეტში სოფელ ვაზისუბანში მდებარე 107400 კვ.მ. სასოფლო-სამეურნეო დანიშნულების მიწის ნაკვეთი (ს/კ 51.05.66.004);</t>
  </si>
  <si>
    <t>შპს ვაზისუბნის მამული 404443349</t>
  </si>
  <si>
    <t>2014 წლის 13 მაისის #843 მთავრობის განკარგულება</t>
  </si>
  <si>
    <t>31.12.2016 წლამდე გადაცემული ქონებიდან 110 000 კვ.მ მიწის ნაკვეთის ფართობზე ვენახის გაშენება და ამ მიზნით 240 000 ლარის ინვესტიციის განხორციელება.</t>
  </si>
  <si>
    <t>ქ. ფოთში ლარნაკას ქ.#7ში მდებარე 1654 კვ.მ. (ს.კ 04.01.03.732) და 1489 კვ.მ. (ს.კ 04.01.03.733) არასასოფლო-სამეურნეო დანიშნულების მიწის ნაკვეთები</t>
  </si>
  <si>
    <t>2014 წლის 10 აპრილის №645 მთავრობის განკარგულება</t>
  </si>
  <si>
    <t>ელშეკრულებით გადაცემულ ქონებაზე, პირადად ან მესამე პირის მეშვეობით სასაწყობე-ლოჯისტიკური ცენტრის, კერძოდ, 900 კვ.მ. ფართობის სათავსოს მოწყობა, ტევადობით - 2000 ტონა, აღნიშნული შენობა-ნაგებობის ექსპლუატაციაში შეყვანა და კომპლექსის ფუნქციონირების დაწყება არა უგვიანეს 2015 წლის 1 მარტამდე და ამ მიზნით არანაკლებ 700 000 ლარის ინვესტიციის განხროციელება</t>
  </si>
  <si>
    <t>მე-10, მე-11, მე-13, მე-16 და 21-ე ჩუქის გაზსადენის მილი (ს.კ 81.00.336)</t>
  </si>
  <si>
    <t>შპს სოკარ ჯორჯია გაზი-კახეთი 241582756</t>
  </si>
  <si>
    <t>2014 წლის 8 მაისის #821 მთავრობის განკარგულება</t>
  </si>
  <si>
    <t>გარდაბნის მუნიციპალიტეტში, სოფელ ნორიოში მდებარე ბუნებრივი აირის მილსადენზე არსებული გაზიფიცირებული აბონენტების გაზმომარაგების მიზნით, 2014 წლის 1 სექტემბრამდე, ხელშეკრულებით გადაცემული ქონების სარეაბილიტაციო სამუშაოების განხორციელება.</t>
  </si>
  <si>
    <t>დუშეთის მუნიციპალიტეტში მცხეთა-სტეფანწმინდა-ლარსის საავტომობილო გზის მე-19ე კილომეტრზე მდებარე 1929 კვ.მ. ფართობის არასასოფლო-სამეურნეო დანიშნულების მიწის ნაკვეთი და მასზე განთავსებული შენობა-ნაგებობები (ს/კ 71.63.59.107)</t>
  </si>
  <si>
    <t>შპს კახური ტრადიციული მეღვინეობა 200075113</t>
  </si>
  <si>
    <t>2014 წლის 16 მაისის #878 მთავრობის განკარგულება</t>
  </si>
  <si>
    <t>უზრუნველყოს მის საკუთრებაში არსებულ, №71.63.59.229 საკადასტრო კოდით რეგისტრირებულ უძრავ ქონებაზე მცხეთის რაიონული სასამართლოს ადმინისტრაციულ საქმეთა კოლეგიის 09.09.2014 წლის №12/26-14, №180315614589242 განჩინების საფუძველზე რეგისტრირებული ყადაღის (რეგისტრაციის თარიღი: 10.09.2014 წ., №102014247479) მოხსნიდან - 2020 წლის 19 თებერვლიდან (რეგისტრაციის შესახებ გადაწყვეტილების №102020064007/3; 19.02.2020წ.) არაუგვიანეს 18 (თვრამეტი) თვისა, „მყიდველის“ საკუთრებაში არსებულ №71.63.59.229 საკადასტრო კოდით რეგისტრირებულ უძრავ ქონებაზე და მის მიმდებარედ არსებულ №71.63.50.829 და №71.63.50.813 საკადასტრო კოდებით რეგისტრირებულ უძრავ ქონებებზე, ტურისტული მომსახურების კომპლექსის მშენებლობის დასრულება, ამავე კომპლექსის შემადგენელი შენობა-ნაგებობ(ებ)ის ექსპლუატაციაში მიღება და ფუნქციონირების დაწყება და ამ მიზნით არანკლებ 1 000 000 ლარის ინვესტიციის განხორცილება</t>
  </si>
  <si>
    <t>ქ. თბილისში ი ნიკოლაძის ქუჩა, ჩიხი 1 , #5-6 ფართობით 943 კვ.მ. (ს/კ 01.15.03.005.018)</t>
  </si>
  <si>
    <t>შპს ევორდ ბილდ 404383680</t>
  </si>
  <si>
    <t>დანართი #1-ით განსაზღვრული ქონება (საკადასტრო კოდები: 81.02.08.368, 01.15.03.005.003.01.518, 01.15.03.005.003.01.506, 01.15.03.005.003.01.507, 01.15.03.005.003.01.516, 01.15.03.005.003.01.519, 01.15.03.005.003.01.517)</t>
  </si>
  <si>
    <t>თინათინ ცინცაძე</t>
  </si>
  <si>
    <t>ქ. სიღნაღში ეკა ბეჟანიშვილის ქუჩა #26-ში მდებარე 35000 კვ.მ. არასასოფლო-სამეურნეო დანიშნულების მიწის ნაკვეთი და მასზე განთავსებული შენობა ნაგებობები (ს.კ 56.14.43.180)</t>
  </si>
  <si>
    <t>შპს სომგოს კომპანია 205219360; უფლებამონაცვლე შპს „სასტუმრო სიღნაღში“ (ს/ნ 404557644)</t>
  </si>
  <si>
    <t>2014 წლის 4 აპრილის #616 მთავრობის განკარგულება</t>
  </si>
  <si>
    <t>2014 წლის 4 აპრილის #616 მთავრობის განკარგულებაში, 27.05.2016 წლის N974; 06.03.2018 წლის N538 და 04.06.2020 წლის N925 განკარგულებებით სხვდასხვა დროს შევიდა ცვლილებები</t>
  </si>
  <si>
    <t>ქალაქი თბილისი, ქავთარაძის ქუჩა N-23-ში (ნაკვეთი N-40/329) მდებარე 1000 კვ.მ არასასოფლო-სამეურნეო დანიშნულების მიწის ნაკვეთი (მიწის(უძრავი ქონების) საკადასტრო კოდი N-01.14.03.040.329)</t>
  </si>
  <si>
    <t>2014 წლის 10 აპრილის #658 მთავრობის განკარგულება</t>
  </si>
  <si>
    <t>გარდაბნის მუნიციპალიტეტში, სოფელ სართიჭალის ტერიტორიაზე მდებარე ექვსი ერთეული (ჯამში 349303 კვ.მ.) სასოფლო-სამეურნეო დანიშნულების მიწის ნაკვეთები: 20900 კვ.მ. მიწის ნაკვეთი (ს/კ 81.12.10.504); 29000 კვ.მ. მიწის ნაკვეთი (ს/კ 81.12.10.505); 31350 კვ.მ. მიწის ნაკვეთი (ს/კ 81.12.10.506); 36518 კვ.მ. მიწის ნაკვეთი (ს/კ 81.12.10.507); 88335 კვ.მ. მიწის ნაკვეთი (ს/კ 81.12.10.508) და 143200 კვ.მ. მიწის ნაკვეთი (ს/კ 81.12.10.509).</t>
  </si>
  <si>
    <t>2014 წლის 8 მაისის #820 მთავრობის განკარგულება</t>
  </si>
  <si>
    <t>არაუგვიანეს 18.06.2016 წლისა ხელშეკრულებით გადაცემულ ქონებაზე ან/და სოფელ სართიჭალაში მდებარე სხვა მიწის ნაკვეთებზე მეფრინველეობის ფერმის აშენება და ფუნქციონირების დაწყება) და ამ მიზნით, არანაკლებ 800 000 (რვაასი ათასი) ლარის ინვესტიციის განხორციელება)</t>
  </si>
  <si>
    <t>ქ. თბილისში დავით აღმაშენებლის ხეივანში მე-13 კილომეტრზე არსებული 2587 კვ.მ. არასასოფლო-სამეურნეო დანიშნულების მიწის ნაკვეთი და მასზე განთავსებული #1-2 შენობა-ნაგებობები ფართით 385.09 კვ.მ. (ს/კ 01.72.14.014.579)</t>
  </si>
  <si>
    <t>იმ ეკატერინე აბრამია</t>
  </si>
  <si>
    <t>2014 წლის 26 ივნისის #1141 მთავრობის განკარგულება</t>
  </si>
  <si>
    <t>ხელშეკრულებით გადაცემულ ქონებაზე ქაღალდისა და არამოქსოვილი მასალისაგან შესაფუთი და ერთჯერადი მოხმარების პროდუქციის საწარმოს შექმნა და წარმოების დაწყება არაუგვიანეს 26.06.2016 წლისა და ამ მიზნით 1 416 000 ლარის ინვესტიციის განხორციელება</t>
  </si>
  <si>
    <t>დანართ #1-ში მითითებული ქონება (თეთრიწყაროს რაიონში მდებარე სასოფლო-სამეურნეო დანიშნულების მიწები)</t>
  </si>
  <si>
    <t>შპს მიწათმოქმედთა ერთობა 201944209</t>
  </si>
  <si>
    <t>2014 წლის 9 ივნისის #1012 მთავრობის განკარგულება</t>
  </si>
  <si>
    <t>პირადად ან/და მესამე პირის მეშვეობით N84.13.35.266; N84.13.35.267; N84.13.35.268; N84.13.35.270; N84.13.35.271; N84.13.35.272; N84.13.35.279 და N84.13.35.280 (მიწის (უძრავი ქონების)) საკადასტრო კოდებით რეგისტრირებული უძრავი ნივთების ან მათი ნაწილის ან/და კომპანიის საკუთრებაში არსებული უძრავი ნივთების (თეთრიწყაროს მუნიციპალიტეტის ადმინისტრაციულ საზღვრებში) ან მათი ნაწილის განვითარება (რაც მოიცავს (მაგრამ შესაძლებელია, არ შემოიფარგლებოდეს) არანაკლებ 30 000 კვ.მ. მიწის ნაკვეთზე ვენახის გაშენებას (რაც შეიძლება, მოიცავდეს ნარგავებით გაშენებულ ტერიტორიას, ნარგავებს შორის გადასაადგილებელი (მათ შორის, სპეციალური ტექნიკის გადასაადგილებელი) ბილიკ(ებ)ის/საირიგაციო სისტემ(ებ)ის მიერ დაკავებულ ფართობს) და არანაკლებ 150 კვ.მ. ფართობის მარნის მშენებლობას/აღჭურვას, კანონით გათვალისწინებულ შემთხვევაში, მარნის შენობის ექსპლუატაციაში მიღებასა და მარნის ფუნქციონირების დაწყებას) 2021 წლის 9 ივლისამდე. და ამ მიზნით არანაკლებ 50 000 (ორმოცდაათი ათასი) ლარის (დამატებული ღირებულების გადასახადის გათვალისწინების გარეშე) ინვესტიციის განხორცილება 2019 წლის 23 აგვისტოდან 2021 წლის 9 ივლისამდე.</t>
  </si>
  <si>
    <t>09.06.2014 წლის N1012განაკრგულებაში ცვილება შევიდა „შპს ს თაობაზე“ საქართველოს მთავრობის 2020 წლის 13 მარტის N537 განკარგულებით</t>
  </si>
  <si>
    <t>გორის მუნიციპალიტეტში სოფელ კარალეთში მდებარე 20067 კვ.მ. არასასოფლო-სამეურნეო დანიშნულების მიწის ნაკვეთი და მასზე განთავსებული შენობა-ნაგებობები (ს/კ 66.46.23.004)</t>
  </si>
  <si>
    <t>შპს ჯეო კონცენტრატი 218077328</t>
  </si>
  <si>
    <t>2014 წლის 26 ივნისის #1143 მთავრობის განკარგულება</t>
  </si>
  <si>
    <t>27.06.2016 წლამდე ხისილ. კენკროვნების და ბოსტნეულის გადამამუშავენებელი საწარმოს შემქნა, წარმოების დაწყება და ამ მიზნით 332 000 ლარის ინვესტიციის განხორციელება</t>
  </si>
  <si>
    <t>დანართ #1-ში მითითებული ქონება (კასპის მუნიციპალიტეტში მდებარე მილსადენები)</t>
  </si>
  <si>
    <t>შპს საქორგგაზი 208147637</t>
  </si>
  <si>
    <t>2014 წლის 17 ივნისის #1094 მთავრობის განკარგულება</t>
  </si>
  <si>
    <t>არაუგვიანეს 01.07.2015 წლისა კასპის მუნიციპალიტეტში არანაკლებ 1037 (ათს ოცდაჩვიდმეტი) აბონენტის გაზიფიცირება (პოტენციური აბონენტის შექმნა) შემდგომში მათთვის ბუნებრივი აირის მიწოდების მიზნით, რაც საშუალებას მისცემს პოტენციურ მომხმარებელს (აბონენტს) ჩაებას გაზსადენის საერთო ქსელში.</t>
  </si>
  <si>
    <t>ქ. თბილისში ორხევის დასახლებაში მდებარე 15003 კვ.მ. არასასოფლო-სამეურნეო დანიშნულების მიწის ნაკვეთი და მასზე განთავსებული შენობა-ნაგებობები (ს/კ 01.19.16.002.108)</t>
  </si>
  <si>
    <t>შპს ჯეოკეპ 405047818</t>
  </si>
  <si>
    <t>2014 წლის 26 ივნისის #1142 მთავრობის განკარგულება</t>
  </si>
  <si>
    <t>არაუგვიანეს 26.06.2016 წლისა ხელშეკრულებით გადაცემულ ქონებაზე პლასტმასის საცობის, პოლიეთილენ ტერეფტალატის პრეფორმებისა და პლასტმასის ბოთლების მწარმოებელი საწარმოს შექმნა და წარმოების დაწყება და ამ მიზნით არანაკლებ 2 622 000 ლარის ინვესტიციის განხორციელება</t>
  </si>
  <si>
    <t>ყაზბეგის მუნიციპალიტეტში სოფელ სნოში მდებარე 2447 კვ.მ. არასასოფლო-სამეურნეო დანიშნულების მიწის ნაკვეთი (ს/კ 74.02.12.079)</t>
  </si>
  <si>
    <t>საქართველოს სამოციქულო ავტოკეფალური მართლმადიდებლური ეკლესია</t>
  </si>
  <si>
    <t>2014 წლის 7 აგვისტოს #1399 მთავრობის განკარგულება</t>
  </si>
  <si>
    <t>ახმეტის მუნიციპალიტეტში, სოფელ ზემო ალვანში მდებარე 75131 კვ.მ. სასოფლო-სამეურნეო დანიშნულების მიწის ნაკვეთი (ს/კ 50.01.34.023) და ახმეტის მუნიციპალიტეტში, სოფელ ზემო ალვანში მდებარე 27941 კვ.მ. სასოფლო-სამეურნეო დანიშნულების მიწის ნაკვეთი (ს/კ 50.01.34.033)</t>
  </si>
  <si>
    <t>2014 წლის 7 აგვისტოს #1397 მთავრობის განკარგულება</t>
  </si>
  <si>
    <t>ახმეტის მუნიციპალიტეტში, სოფელ ოჟიოში მდებარე 2574 კვ.მ. არასასოფლო-სამეურნეო დანიშნულების მიწის ნაკვეთი (ს/კ 50.12.31.004); ქ. ქუთაისში, ვაჟა-ფშაველას ქუჩა #13-ში მდებარე 600 კვ.მ. არასასოფლო-სამეურნეო დანიშნულების მიწის ნაკვეთი (ს/კ 03.02.26.266); ქ. თბილისში, თემქის დასახლებაში, XI მ/რ, I კვარტალში (ნაკვეთი 14/023) მდებარე 1863 კვ.მ. არასასოფლო-სამეურნეო დანიშნულების მიწის ნაკვეთი (ს/კ 01.12.02.014.068)</t>
  </si>
  <si>
    <t>2014 წლის 23 ივლისის #1320 მთავრობის განკარგულება</t>
  </si>
  <si>
    <t>ქალაქ წალკაში არისტოტელეს ქუჩა #19ში მდებარე 1754 კვ.მ. არასასოფლო-სამეურნეო დანიშნულების მიწის ნაკვეთი და მასზე არსებული შენობა-ნაგებობები : #1 განაშენიანების ფართით 554.2 კვ.მ., #2- 32.8 კვ.მ. (ს/კ 85.21.25.043)</t>
  </si>
  <si>
    <t>2014 წლის 15 ივლისის #1241 მთავრობის განკარგულება</t>
  </si>
  <si>
    <t>ქ. თბილისში წყნეთში სტალინის ქუჩაზე მდებარე შენობა-ნაგებობები #1,#2 და მათზე დამაგრებული 2800 კვ.მ. არასასოფლო-სამეურნეო დანიშნულების მიწის ნაკვეთი (ს/კ 01.20.01.087.019)</t>
  </si>
  <si>
    <t>ა(ა)იპ საქართველოს პროფ. კავშირების გაერთიანება 211361177</t>
  </si>
  <si>
    <t>2014 წლის 26 ივნისის #1166 მთავრობის განკარგულება</t>
  </si>
  <si>
    <t>2014 წლის 22 მაისის #917 მთავრობის განკარგულება</t>
  </si>
  <si>
    <t>ქ. თბილისში, გლდანი-დიღმის შემაერთებელ გზაზე, ავტომანქანების ბაზრობის მოპირდაპირედ არსებული 1800 კვ.მ. ფართობის არასასოფლო-სამეურნეო დანიშნულების ნივთობრივად და უფლებრივად უნაკლო მიწის ნაკეთი (ს/კ 01.13.01.004.078)</t>
  </si>
  <si>
    <t>2014 წლის 22 მაისის #915 მთავრობის განკარგულება</t>
  </si>
  <si>
    <t>19.02.2017 წლამდე, "McDonald`s"-ის სავაჭრო ნიშნით მომუშავე სწრაფი კვების რესტორნის მშენებლობა, აღჭურვა და ამ მიზნით 3 500 000 ლარის ინვესტიციის განხორციელება.</t>
  </si>
  <si>
    <t>მცხეთის მუნიციპალიტეტში, სოფელ მუხრანში მდებარე 1500 კვ.მ. არასასოფლო-სამეურნეო დანიშნულების მიწის ნაკვეთი და მასზე განთავსებული შენობა-ნაგებობები (ს/კ 72.09.14.011)</t>
  </si>
  <si>
    <t>2014 წლის 17 ივნისის #1092 მთავრობის განკარგულება</t>
  </si>
  <si>
    <t>26.02.2016 წლამდე გადაცემულ ქონებაზე განთავსებული სამოქალაქო თავდაცვის ნაგებობებისათვის, დანიშნულებისამებრ ფუნქციონირების მიზნით, სამშენებლო ან/და რეკონსტრუქციის სამუშაოების ჩატარება და რემონტი და ამ მიზნით 60 000 დოლარის ინვესტიციის განხორციელება</t>
  </si>
  <si>
    <t>ონის მუნიციპალიტეტში სოფელ გლოლაში მდებარე 858454 კვ.მ. სასოფლო-სამეურნეო დანიშნულების მიწის ნაკვეთი (ს/კ 88.02.31.012)</t>
  </si>
  <si>
    <t>შპს დოლამისი 237978355</t>
  </si>
  <si>
    <t>2014 წლის 13 მაისის #846 მთავრობის განკარგულება</t>
  </si>
  <si>
    <t>11.08.2016 წლამდე, ონის მუნიციპალიტეტში, სოფელ გლოლაში მდებარე 2500 კვ.მ სასოფლო-სამეურნეო დანიშნულების მიწის ნაკვეთზე (ს/კ N88.02.23.002) მეცხოველეობის ფერმის მშენებლობა, რომელიც გათვლილი იქნება არანაკლებ 60 სულ პირუტყვზე და ამ მიზნით 80 000 ლარის ინვესტიციის განხორციელება.</t>
  </si>
  <si>
    <t>ხობის მუნიციპალიტეტში, სოფელ შუა ხორგაში მდებარე 1372 კვ.მ. არასასოფლო-სამეურნეო დანიშნულების მიწის ნაკვეთი და მასზე განთავსებული შენობა-ნაგებობა #1 (ს/კ 45.16.21.083); ხობის მუნიციპალიტეტში, სოფელ შუა ხორგაში მდებარე 4 კვ.მ. არასასოფლო-სამეურნეო დანიშნულების მიწის ნაკვეთი და მასზე განთავსებული შენობა-ნაგებობა #1 (ს/კ 45.16.21.078); ხობის მუნიციპალიტეტში, სოფელ შუა ხორგაში მდებარე 291 კვ.მ. არასასოფლო-სამეურნეო დანიშნულების მიწის ნაკვეთი და მასზე განთავსებული შენობა-ნაგებობა #1 (ს/კ 45.16.21.079); ხობის მუნიციპალიტეტში, სოფელ შუა ხორგაში მდებარე 10 კვ.მ. არასასოფლო-სამეურნეო დანიშნულების მიწის ნაკვეთი და მასზე განთავსებული შენობა-ნაგებობა #1 (ს/კ 45.16.21.081); ხობის მუნიციპალიტეტში, სოფელ შუა ხორგაში მდებარე 2 კვ.მ. არასასოფლო-სამეურნეო დანიშნულების მიწის ნაკვეთი და მასზე განთავსებული შენობა-ნაგებობა #1 (ს/კ 45.16.21.082);</t>
  </si>
  <si>
    <t>შპს კოლხეთი და კომპანია 244555673</t>
  </si>
  <si>
    <t>2014 წლის 1 სექტემბრის #1506 მთავრობის განკარგულება</t>
  </si>
  <si>
    <t>არაუგვიანეს 01.09.2016 წლისა ადაცემულ უძრავ ქონებაზე მესაქონლეობის მერძეუილი-მეხორცული მიმართულებისა და მეფრინველეობის მეხორცული მიმართულების საწარმოს შექმნა და წარმოების დაწყება და ამ მიზნით არანაკლებ 122 220 ლარის ინვესტიციის განხორცილება</t>
  </si>
  <si>
    <t>ქ. თბილისში, სოფელ დიღომში მდებარე 800 კვ.მ. არასასოფლო-სამეურნეო დანიშნულების მიწის ნაკვეთი (ს/კ 01.72.14.034.504)</t>
  </si>
  <si>
    <t>შპს იბერია ავტოჰაუსი 236081832</t>
  </si>
  <si>
    <t>2014 წლის 15 ივლისის #1240 მთავრობის განკარგულება</t>
  </si>
  <si>
    <t>არაუგვიანეს 17.09.2016 წლისა სელშეკრულებით გადაცემულ „ქონებაზე“ ან/და მის მომიჯნავედ მდებარე უძრავ ქონებაზე (საკადასტრო კოდი: N01.72.14.034.795) პირადად ან/და მესამე პირის მეშვეობით “AUDI“-ის ფირმის საავტომობილო მაღაზიისა და სერვისცენტრის მშენებლობა და ამ მიზნიტ არანაკლებ 1 000 000 ლარის ინვესტიციის განხორცილება</t>
  </si>
  <si>
    <t>ქ. სიღნაღში კოსტავას 1. #1ში მდებარე შენობა-ნაგებობების პირველ სართულზე არსებული 231.46 კვ.მ. ფართი და მასზე წილობრივად დამაგრებული 282 კვ.მ. არასასოფლო-სამეურნეო დანიშნულების მიწის ნაკვეთი (ს/კ 56.14.18.289)</t>
  </si>
  <si>
    <t>ქიარა როზმარი ო სალივანი</t>
  </si>
  <si>
    <t>2014 წლის 26 აგვისტოს #1476 მთავრობის განკარგულება</t>
  </si>
  <si>
    <t>ქ. რუსთავში მშვიდობის ქუჩის მიმდებარე ტერიტორიაზე არსებულ 23995 კვ.მ. არასასოფლო-სამეურნეო დანიშნულების მიწის ნაკვეთი (ს/კ 02.07.01.427) და მასზე განთავსებული შენობა-ნაგებობები</t>
  </si>
  <si>
    <t>2014 წლის 19 სექტემბრის #1719 მთავრობის განკარგულება</t>
  </si>
  <si>
    <t>20.09.2016 წლამდე სამშენებლო მასალის, კერძოდ, დათბუნებული გადახურვის მასალისა და კედლის პანელების მწარმოებელი საწარმოს შემქნა, წარმოების დაწყება და ამ მიზნით 2 192 000 ლარის ინვესვტიციის განხორციელება.</t>
  </si>
  <si>
    <t>ქ. გარდაბანში კაპანახჩში მდებარე 350000 კვ.მ. არასასოფლო-სამეურნეო დანიშნულების მიწი ნაკვეთი (ს/კ 81.15.20.316)</t>
  </si>
  <si>
    <t>2014 წლის 26 აგვისტოს #1477 მთავრობის განკარგულება</t>
  </si>
  <si>
    <t>26.08.2016 წლამდე, მაღალტექნოლოგიური სასათბურე მეურნეობის შექმნა, წარმოების დაწყება და ამ მიზნით 9 800 000 ლარის ოდენობის ინვესტიციის განხორციელება.</t>
  </si>
  <si>
    <t>ქ თბილისში, აბაშვილის ქუჩა #3 (სამხედრო ქალაქის ტერიტორია), კორპუსი 1; პირველი სართული ბ 20-ში მდებარე 40.9 კვ.მ. საცხოვრებელი ფართი (ს/კ 01.19.19.005.053.01.020)</t>
  </si>
  <si>
    <t>ალექსანდრე ცნობილაძე</t>
  </si>
  <si>
    <t>2014 წლის 19 სექტემბრის #1704 მთავრობის განკარგულება</t>
  </si>
  <si>
    <t>ქ თბილისში, აბაშვილის ქუჩა #3 (სამხედრო ქალაქის ტერიტორია), კორპუსი 3; მეორე სართული ბ 50-ში მდებარე 40.9 კვ.მ. საცხოვრებელი ფართი (ს/კ 01.19.19.005.052.01.050)</t>
  </si>
  <si>
    <t>გოჩა გიორგაძე</t>
  </si>
  <si>
    <t>ქ თბილისში, აბაშვილის ქუჩა #3 (სამხედრო ქალაქის ტერიტორია), კორპუსი 10; მე-6-ე სართული ბ 153-ში მდებარე 40.9 კვ.მ. საცხოვრებელი ფართი (ს/კ 01.19.19.005.050.01.153)</t>
  </si>
  <si>
    <t>გენად ჯიბლაძე</t>
  </si>
  <si>
    <t>ქ თბილისში, აბაშვილის ქუჩა #3 (სამხედრო ქალაქის ტერიტორია), კორპუსი 10; მე-9-ე სართული ბ 218-ში მდებარე 40.9 კვ.მ. საცხოვრებელი ფართი (ს/კ 01.19.19.005.050.01.218)</t>
  </si>
  <si>
    <t>ედნარ აბულაძე</t>
  </si>
  <si>
    <t>ქ თბილისში, აბაშვილის ქუჩა #3 (სამხედრო ქალაქის ტერიტორია), კორპუსი 10; მე-4-ე სართული ბ 107-ში მდებარე 40.9 კვ.მ. საცხოვრებელი ფართი (ს/კ 01.19.19.005.050.01.107)</t>
  </si>
  <si>
    <t>გიგა ზივზივაძე</t>
  </si>
  <si>
    <t>ქ თბილისში, აბაშვილის ქუჩა #3 (სამხედრო ქალაქის ტერიტორია), კორპუსი 6; მე-4-ე სართული ბ 103-ში მდებარე 40.9 კვ.მ. საცხოვრებელი ფართი (ს/კ 01.19.19.005.051.01.103)</t>
  </si>
  <si>
    <t>ვიტალი კუჭუხიძე</t>
  </si>
  <si>
    <t>ქ თბილისში, აბაშვილის ქუჩა #3 (სამხედრო ქალაქის ტერიტორია), კორპუსი 1; მე-2-ე სართული ბ 29-ში მდებარე 40.9 კვ.მ. საცხოვრებელი ფართი (ს/კ 01.19.19.005.053.01.029)</t>
  </si>
  <si>
    <t>ფრიდონ ტერელაძე</t>
  </si>
  <si>
    <t>ქ თბილისში, აბაშვილის ქუჩა #3 (სამხედრო ქალაქის ტერიტორია), კორპუსი 6; პირველი სართული ბ 27-ში მდებარე 40.9 კვ.მ. საცხოვრებელი ფართი (ს/კ 01.19.19.005.051.01.027)</t>
  </si>
  <si>
    <t>ბადრი მჭედლიშვილი</t>
  </si>
  <si>
    <t>ქ თბილისში, აბაშვილის ქუჩა #3 (სამხედრო ქალაქის ტერიტორია), კორპუსი 6; მე-5-ე სართული ბ 124-ში მდებარე 40.9 კვ.მ. საცხოვრებელი ფართი (ს/კ 01.19.19.005.051.01.124)</t>
  </si>
  <si>
    <t>ჯონი სტეფანიშვილი</t>
  </si>
  <si>
    <t>ქ თბილისში, აბაშვილის ქუჩა #3 (სამხედრო ქალაქის ტერიტორია), კორპუსი 6; პირველი სართული ბ 12-ში მდებარე 40.9 კვ.მ. საცხოვრებელი ფართი (ს/კ 01.19.19.005.051.01.012)</t>
  </si>
  <si>
    <t>ლაშა ცხადაძე</t>
  </si>
  <si>
    <t>ქ თბილისში, აბაშვილის ქუჩა #3 (სამხედრო ქალაქის ტერიტორია), კორპუსი 6; მე-5-ე სართული ბ 122-ში მდებარე 40.9 კვ.მ. საცხოვრებელი ფართი (ს/კ 01.19.19.005.051.01.122)</t>
  </si>
  <si>
    <t>რამაზ ადეიშვილი</t>
  </si>
  <si>
    <t>ქ თბილისში, აბაშვილის ქუჩა #3 (სამხედრო ქალაქის ტერიტორია), კორპუსი 10; მე-5-ე სართული ბ 131-ში მდებარე 40.9 კვ.მ. საცხოვრებელი ფართი (ს/კ 01.19.19.005.050.01.131)</t>
  </si>
  <si>
    <t>თამაზი ორთავიძე და ნინო ზარნაძე</t>
  </si>
  <si>
    <t>ქ თბილისში, აბაშვილის ქუჩა #3 (სამხედრო ქალაქის ტერიტორია), კორპუსი 1; მე-5-ე სართული ბ 127-ში მდებარე 40.9 კვ.მ. საცხოვრებელი ფართი (ს/კ 01.19.19.005.053.01.127)</t>
  </si>
  <si>
    <t>თამაზი ვეფხიშვილი</t>
  </si>
  <si>
    <t>ქ თბილისში, აბაშვილის ქუჩა #3 (სამხედრო ქალაქის ტერიტორია), კორპუსი 10; მე-3-ე სართული ბ 56-ში მდებარე 40.9 კვ.მ. საცხოვრებელი ფართი (ს/კ 01.19.19.005.050.01.056)</t>
  </si>
  <si>
    <t>ზოია მარგიევი</t>
  </si>
  <si>
    <t>ქ თბილისში, აბაშვილის ქუჩა #3 (სამხედრო ქალაქის ტერიტორია), კორპუსი 3; მე-8-ე სართული ბ 215-ში მდებარე 40.9 კვ.მ. საცხოვრებელი ფართი (ს/კ 01.19.19.005.052.01.215)</t>
  </si>
  <si>
    <t>მიხეილი გოგიშვილი</t>
  </si>
  <si>
    <t>ქ თბილისში, აბაშვილის ქუჩა #3 (სამხედრო ქალაქის ტერიტორია), კორპუსი 10; მე-5-ე სართული ბ 124-ში მდებარე 40.9 კვ.მ. საცხოვრებელი ფართი (ს/კ 01.19.19.005.050.01.124)</t>
  </si>
  <si>
    <t>ბესიკი აბესაძე</t>
  </si>
  <si>
    <t>ქ თბილისში, აბაშვილის ქუჩა #3 (სამხედრო ქალაქის ტერიტორია), კორპუსი 6; მე-5-ე სართული ბ 132-ში მდებარე 40.9 კვ.მ. საცხოვრებელი ფართი (ს/კ 01.19.19.005.051.01.132)</t>
  </si>
  <si>
    <t>თეიმურაზ ჩხაიძე</t>
  </si>
  <si>
    <t>ქ თბილისში, აბაშვილის ქუჩა #3 (სამხედრო ქალაქის ტერიტორია), კორპუსი 10; მე-7-ე სართული ბ 167-ში მდებარე 40.9 კვ.მ. საცხოვრებელი ფართი (ს/კ 01.19.19.005.050.01.167)</t>
  </si>
  <si>
    <t>თენგიზ დიასამიძე</t>
  </si>
  <si>
    <t>ქ თბილისში, აბაშვილის ქუჩა #3 (სამხედრო ქალაქის ტერიტორია), კორპუსი 3; მე-6-ე სართული ბ 155-ში მდებარე 40.9 კვ.მ. საცხოვრებელი ფართი (ს/კ 01.19.19.005.052.01.155)</t>
  </si>
  <si>
    <t>ავთანდილ აბაშიძე</t>
  </si>
  <si>
    <t>ქ თბილისში, აბაშვილის ქუჩა #3 (სამხედრო ქალაქის ტერიტორია), კორპუსი 10; მე-7-ე სართული ბ 171-ში მდებარე 40.9 კვ.მ. საცხოვრებელი ფართი (ს/კ 01.19.19.005.050.01.171)</t>
  </si>
  <si>
    <t>დავით ცენტერაძე</t>
  </si>
  <si>
    <t>ქ თბილისში, აბაშვილის ქუჩა #3 (სამხედრო ქალაქის ტერიტორია), კორპუსი 3; მე-5-ე სართული ბ 116-ში მდებარე 40.9 კვ.მ. საცხოვრებელი ფართი (ს/კ 01.19.19.005.052.01.116)</t>
  </si>
  <si>
    <t>ეგნატე ფუტკარაძე</t>
  </si>
  <si>
    <t>ქ თბილისში, აბაშვილის ქუჩა #3 (სამხედრო ქალაქის ტერიტორია), კორპუსი 10; მე-5-ე სართული ბ 123-ში მდებარე 40.9 კვ.მ. საცხოვრებელი ფართი (ს/კ 01.19.19.005.050.01.123)</t>
  </si>
  <si>
    <t>გაგა კაპანაძე</t>
  </si>
  <si>
    <t>ქ თბილისში, აბაშვილის ქუჩა #3 (სამხედრო ქალაქის ტერიტორია), კორპუსი 1; მე-8-ე სართული ბ 195-ში მდებარე 40.9 კვ.მ. საცხოვრებელი ფართი (ს/კ 01.19.19.005.053.01.195)</t>
  </si>
  <si>
    <t>გიორგი ბახტაძე</t>
  </si>
  <si>
    <t>ქ თბილისში, აბაშვილის ქუჩა #3 (სამხედრო ქალაქის ტერიტორია), კორპუსი 10; პირველი სართული ბ 7-ში მდებარე 40.9 კვ.მ. საცხოვრებელი ფართი (ს/კ 01.19.19.005.050.01.007)</t>
  </si>
  <si>
    <t>ილია ჯანიაშვილი</t>
  </si>
  <si>
    <t>ქ თბილისში, აბაშვილის ქუჩა #3 (სამხედრო ქალაქის ტერიტორია), კორპუსი 10; მე-3-ე სართული ბ 79-ში მდებარე 40.9 კვ.მ. საცხოვრებელი ფართი (ს/კ 01.19.19.005.050.01.079)</t>
  </si>
  <si>
    <t>ილია საჟაშვილი</t>
  </si>
  <si>
    <t>ქ თბილისში, აბაშვილის ქუჩა #3 (სამხედრო ქალაქის ტერიტორია), კორპუსი 3; მე-7-ე სართული ბ 170-ში მდებარე 40.9 კვ.მ. საცხოვრებელი ფართი (ს/კ 01.19.19.005.052.01.170)</t>
  </si>
  <si>
    <t>იმედა გოგუაძე</t>
  </si>
  <si>
    <t>ქ თბილისში, აბაშვილის ქუჩა #3 (სამხედრო ქალაქის ტერიტორია), კორპუსი 6; მე-2-ე სართული ბ 51-ში მდებარე 40.9 კვ.მ. საცხოვრებელი ფართი (ს/კ 01.19.19.005.051.01.051)</t>
  </si>
  <si>
    <t>ირაკლი გიორგაძე</t>
  </si>
  <si>
    <t>ქ თბილისში, აბაშვილის ქუჩა #3 (სამხედრო ქალაქის ტერიტორია), კორპუსი 1; მე-7-ე სართული ბ 166-ში მდებარე 40.9 კვ.მ. საცხოვრებელი ფართი (ს/კ 01.19.19.005.053.01.166)</t>
  </si>
  <si>
    <t>ჯინო ჯოლოგუა</t>
  </si>
  <si>
    <t>ქ თბილისში, აბაშვილის ქუჩა #3 (სამხედრო ქალაქის ტერიტორია), კორპუსი 1; მე-6-ე სართული ბ 161-ში მდებარე 40.9 კვ.მ. საცხოვრებელი ფართი (ს/კ 01.19.19.005.053.01.161)</t>
  </si>
  <si>
    <t>კახა მაჭარაშვილი</t>
  </si>
  <si>
    <t>ქ თბილისში, აბაშვილის ქუჩა #3 (სამხედრო ქალაქის ტერიტორია), კორპუსი 10; მე-7-ე სართული ბ 174-ში მდებარე 40.9 კვ.მ. საცხოვრებელი ფართი (ს/კ 01.19.19.005.050.01.174)</t>
  </si>
  <si>
    <t>მაია იახტნიშვილი</t>
  </si>
  <si>
    <t>ქ თბილისში, აბაშვილის ქუჩა #3 (სამხედრო ქალაქის ტერიტორია), კორპუსი 1; პირველი სართული ბ 17-ში მდებარე 40.9 კვ.მ. საცხოვრებელი ფართი (ს/კ 01.19.19.005.053.01.017)</t>
  </si>
  <si>
    <t>მამუკა ყიფშიძე</t>
  </si>
  <si>
    <t>ქ თბილისში, აბაშვილის ქუჩა #3 (სამხედრო ქალაქის ტერიტორია), კორპუსი 8; პირველი სართული ბ 7-ში მდებარე 41 კვ.მ. საცხოვრებელი ფართი (ს/კ 01.19.19.005.016.01.007)</t>
  </si>
  <si>
    <t>ნანა ცხადაძე</t>
  </si>
  <si>
    <t>ქ თბილისში, აბაშვილის ქუჩა #3 (სამხედრო ქალაქის ტერიტორია), კორპუსი 10; მე-8-ე სართული ბ 204-ში მდებარე 40.9 კვ.მ. საცხოვრებელი ფართი (ს/კ 01.19.19.005.050.01.204)</t>
  </si>
  <si>
    <t>ოლეგ ბერიძე</t>
  </si>
  <si>
    <t>ქ თბილისში, აბაშვილის ქუჩა #3 (სამხედრო ქალაქის ტერიტორია), კორპუსი 6; მე-4-ე სართული ბ 84-ში მდებარე 40.9 კვ.მ. საცხოვრებელი ფართი (ს/კ 01.19.19.005.051.01.084)</t>
  </si>
  <si>
    <t>ოთარ დოიჯაშვილი</t>
  </si>
  <si>
    <t>ქ თბილისში, აბაშვილის ქუჩა #3 (სამხედრო ქალაქის ტერიტორია), კორპუსი 10; მე-3-ე სართული ბ 62-ში მდებარე 40.9 კვ.მ. საცხოვრებელი ფართი (ს/კ 01.19.19.005.050.01.062)</t>
  </si>
  <si>
    <t>პაატა ალავიძე</t>
  </si>
  <si>
    <t>ქ თბილისში, აბაშვილის ქუჩა #3 (სამხედრო ქალაქის ტერიტორია), კორპუსი 1; მე-8-ე სართული ბ 211-ში მდებარე 40.9 კვ.მ. საცხოვრებელი ფართი (ს/კ 01.19.19.005.053.01.211)</t>
  </si>
  <si>
    <t>რამაზ ქულიჩიშვილი</t>
  </si>
  <si>
    <t>ქ თბილისში, აბაშვილის ქუჩა #3 (სამხედრო ქალაქის ტერიტორია), კორპუსი 6; მე-2-ე სართული ბ 41-ში მდებარე 40.9 კვ.მ. საცხოვრებელი ფართი (ს/კ 01.19.19.005.051.01.041)</t>
  </si>
  <si>
    <t>თინათინი ბაბაკიშვილი</t>
  </si>
  <si>
    <t>ქ თბილისში, აბაშვილის ქუჩა #3 (სამხედრო ქალაქის ტერიტორია), კორპუსი 10; პირველი სართული ბ 10-ში მდებარე 40.9 კვ.მ. საცხოვრებელი ფართი (ს/კ 01.19.19.005.050.01.010)</t>
  </si>
  <si>
    <t>უჩა ტეფნაძე</t>
  </si>
  <si>
    <t>ქ თბილისში, აბაშვილის ქუჩა #3 (სამხედრო ქალაქის ტერიტორია), კორპუსი 3; მე-7-ე სართული ბ 175-ში მდებარე 40.9 კვ.მ. საცხოვრებელი ფართი (ს/კ 01.19.19.005.052.01.175)</t>
  </si>
  <si>
    <t>ვადიმ ლომიძე</t>
  </si>
  <si>
    <t>ქ თბილისში, აბაშვილის ქუჩა #3 (სამხედრო ქალაქის ტერიტორია), კორპუსი 6; მე-8-ე სართული ბ 206-ში მდებარე 40.9 კვ.მ. საცხოვრებელი ფართი (ს/კ 01.19.19.005.051.01.206)</t>
  </si>
  <si>
    <t>ვასილ გიუაშვილი</t>
  </si>
  <si>
    <t>ქ თბილისში, აბაშვილის ქუჩა #3 (სამხედრო ქალაქის ტერიტორია), კორპუსი 10; მე-4-ე სართული ბ 104-ში მდებარე 40.9 კვ.მ. საცხოვრებელი ფართი (ს/კ 01.19.19.005.050.01.104)</t>
  </si>
  <si>
    <t>ხვიჩა უგულავა</t>
  </si>
  <si>
    <t>ქ თბილისში, აბაშვილის ქუჩა #3 (სამხედრო ქალაქის ტერიტორია), კორპუსი 6; მე-7-ე სართული ბ 184-ში მდებარე 40.9 კვ.მ. საცხოვრებელი ფართი (ს/კ 01.19.19.005.051.01.184)</t>
  </si>
  <si>
    <t>ზაზა წამალაშვილი</t>
  </si>
  <si>
    <t>ქ თბილისში, აბაშვილის ქუჩა #3 (სამხედრო ქალაქის ტერიტორია), კორპუსი 10; მე-8-ე სართული ბ 196-ში მდებარე 40.9 კვ.მ. საცხოვრებელი ფართი (ს/კ 01.19.19.005.050.01.196)</t>
  </si>
  <si>
    <t>ზვიად გურგენაძე</t>
  </si>
  <si>
    <t>97 ძირი კრიპტომერიის ხის მორი საერთო მოცულობით 93.122 მ3.</t>
  </si>
  <si>
    <t>2014 წლის 29 სექტემბრის #1737 მთავრობის განკარგულება</t>
  </si>
  <si>
    <t>ქალაქ თბილისში რუსთავის გზატკეცილის #1 ჩიხის მიმდებარედ 1106 კვ.მ. არასასოფლო-სამეურნეო დანიშნულების მიწის ნაკვეთი და მასზე განთავსებული შენობა-ნაგებობა : #1 საერთო ფართობით 1065.38 კვ.მ. (ს/კ 01.18.13.002.019)</t>
  </si>
  <si>
    <t>შპს ფიქსირებული დენი და პლაზმური ტექნოლოგიები 406114985</t>
  </si>
  <si>
    <t>2014 წლის 19 სექტემბრის #1701 მთავრობის განკარგულება</t>
  </si>
  <si>
    <t>ელექტროტექნიკური მოწყობილობების საწარმოს შექმნა და წარმოების დაწყება 2016 წლის 19 სექტემბერისა და ამ მიზნით 192 000 ლარის ინვესტიციის განხორციელება</t>
  </si>
  <si>
    <t>შესრულებელი</t>
  </si>
  <si>
    <t>გარდაბნის მუნიციპალიტეტში სოფელ სართიჭალაში მდებარე 13493 კვ.მ. სასოფლო-სამეურნეო დანიშნულების მიწის ნაკვეთი (ს/კ 81.12.11.583)</t>
  </si>
  <si>
    <t>2014 წლის 19 სექტემბრის #1718 მთავრობის განკარგულება</t>
  </si>
  <si>
    <t>არაუგვიანეს 06.10.2015 წლისა სახელმწიფო საკუთრებაში არსებულ N81.12.11.582 საკადასტრო კოდით რეგისტრირებულ უძრავ ქონებაზე ქარსაფარი ზოლის მოწყობა</t>
  </si>
  <si>
    <t>ონის რაიონში, სოფელ ბარში მდებარე 110607 კვ.მ. სასოფლო-სამეურნეო დანიშნულების მიწის ნაკვეთი (ს/კ 88.05.23.025), ონის რაიონში, სოფელ ბარში მდებარე 214593 კვ.მ. სასოფლო-სამეურნეო დანიშნულების მიწის ნაკვეთი (ს/კ 88.05.23.026), ონის რაიონში, სოფელ ფარახეთში მდებარე 57464 კვ.მ. სასოფლო-სამეურნეო დანიშნულების მიწის ნაკვეთი (ს/კ 88.05.23.027); ონის რაიონში, სოფელ მრავალძალში მდებარე 43114 კვ.მ. სასოფლო-სამეურნეო დანიშნულების მიწის ნაკვეთი (ს/კ 88.05.23.011) და ონის რაიონში, სოფელ მრავალძალში მდებარე 501699 კვ.მ. სასოფლო-სამეურნეო დანიშნულების მიწის ნაკვეთი (ს/კ 88.05.23.010)</t>
  </si>
  <si>
    <t>შპს მოდგინარი 437976512</t>
  </si>
  <si>
    <t>2014 წლის 19 სექტემბრის #1721 მთავრობის განკარგულება</t>
  </si>
  <si>
    <t>პირადად ან/და მესამე პირის მეშვეობით, ონის მუნიციპალიტეტში, სოფელ ფარახეთსა და სოფელ შარდომეთში მდებარე №88.10.27.014 და №88.10.27.049 მიწის (უძრავი ქონების) საკადასტრო კოდებით რეგისტრირებულ უძრავ ნივთებზე არანაკლებ 100 (ასი) სულ პირუტყვზე გათვლილი მეცხოველეობის ფერმ(ებ)ის აშენება არა უგვიანეს 2017 წლის 19 სექტემბრისა. და ამ მიზტნით არანაკლებ 350 000 ლარის ინვესტიციის განხორციელება</t>
  </si>
  <si>
    <t>გორის მუნიციპალიტეტში, სოფელ ბერბუკში მდებარე 5000 კვ.მ. არასასოფლო-სამეურნეო დანიშნულების მიწის ნაკვეთი და მასზე განთავსებული შენობა-ნაგებობები (ს/კ 66.54.22.401)</t>
  </si>
  <si>
    <t>იმ. თემურ გიგაშვილი (უფლებამონაცვლე: ი/მ მზია გიგაშვილი</t>
  </si>
  <si>
    <t>2014 წლის 15 ივლისის #1237 მთავრობის განკარგულება</t>
  </si>
  <si>
    <t>15.07.2016 წლამდე, თევზისა და ფრინველის საკვების მწარმოებელი და მეხორცეული მიმართულების მქონე მეფრინველეობის (ფრინველის ხორცის მწარმოებელი) საწარმოს შექმნა, წარმოების დაწყება და ამ მიზნით 144 000 ლარის ინვესტიციის განხორციელება.</t>
  </si>
  <si>
    <t>ხელვაჩაურის მუნიციპალიტეტში სამრეწველო ზონაში მდებარე 7695 კვ.მ. არასასოფლო-სამეურნეო დანიშნულების მიწს ნაკვეთი და მასზე განთავსებული შენობა-ნაგებობები 01/1-253.5 კვ.მ.; 02/1-208.2 კვ.მ. საერთო ფართით 461.7 კვ.მ. (ს/კ 05.35.28.303)</t>
  </si>
  <si>
    <t>შპს DAR CAPITAL 245578496</t>
  </si>
  <si>
    <t>2014 წლის 31 ოქტომბრის #1964 მთავრობის განკარგულება</t>
  </si>
  <si>
    <t>სამშენებლო მასალის, კერძოდ წყლის მილის, კანალიზაციის მილის, შეკიდული ჭერის. მეტალო-პლასტმასის კარ-ფანჯრის პროფილების მწარმოებელი საწარმოს შექმნა და წარმოების დაწყება არაუგვიანეს 31.10.2016 წლისა და ამ მიზნით არანაკლებ 1 303 944 ლარის ინვესტიციის განხორციელება</t>
  </si>
  <si>
    <t>ქ. თბილისში ჭირნახულის ქუჩა #5-7 ში მდებარე 5363 კვ.მ. არასასოფლო-სამეურნეო დანიშნულების მიწის ნაკვეთი და მასზე განთავსებული შენობა-ნაგებობები 1-დან 11ის ჩათვლით (ს/კ 01.19.14.003.073)</t>
  </si>
  <si>
    <t>შპს როიალ ჯორჯია 400126163</t>
  </si>
  <si>
    <t>2014 წლის 31 ოქტომბრის #1965 მთავრობის განკარგულება</t>
  </si>
  <si>
    <t>31.10.2016 წლამდე, საფეიქრო ნაწარმის, მათშორის მატრასის მწარმოებელი საწარმოს შექმნა, წარმოების დაწყება და ამ მიზნით 1 410 000 ლარის ინვესტიციის განხორციელება.</t>
  </si>
  <si>
    <t>ქ თბილისში, აბაშვილის ქუჩა #3 (სამხედრო ქალაქის ტერიტორია), კორპუსი 1; მეორე სართული ბ 40-ში მდებარე 40.9 კვ.მ. საცხოვრებელი ფართი (ს/კ 01.19.19.005.053.01.040)</t>
  </si>
  <si>
    <t>გაბრიელ ხვედელიძე</t>
  </si>
  <si>
    <t>ქ თბილისში, აბაშვილის ქუჩა #3 (სამხედრო ქალაქის ტერიტორია), კორპუსი 1; მე-4ე სართული ბ 108-ში მდებარე 40.9 კვ.მ. საცხოვრებელი ფართი (ს/კ 01.19.19.005.053.01.108)</t>
  </si>
  <si>
    <t>გიორგი კვიწინაძე</t>
  </si>
  <si>
    <t>ქ თბილისში, აბაშვილის ქუჩა #3 (სამხედრო ქალაქის ტერიტორია), კორპუსი 10; მე-4ე სართული ბ 93-ში მდებარე 40.9 კვ.მ. საცხოვრებელი ფართი (ს/კ 01.19.19.005.050.01.093)</t>
  </si>
  <si>
    <t>საბა ცუგოშვილი</t>
  </si>
  <si>
    <t>ქ. თბილისში, ლესელიძის ქ.41-ში მდებარე შენობა-ნაგებობა #7-ში მეორე სართულზე და მანსარდში არსებული 423.34 კვ.მ. ფართი (ს/კ 01.18.03.058.003.01.502) და ქ. თბილისში, ნორიოს აღმართი, #36-ში არსებული 108.49 კვ.მ. ვერანდა (ს/კ 01.16.03.043.047)</t>
  </si>
  <si>
    <t>2014 წლის 10 დეკემბრის #2229 და #2230 მთავრობის განკარგულება</t>
  </si>
  <si>
    <t>ახალციხის რაიონში, სოფელ ანდრიაწმინდაში მდებარე 12713 კვ.მ. სასოფლო-სამეურნეო დანიშნულების მიწის ნაკვეთი (ს/კ 62.12.51.048) და ახალციხის რაიონში, სოფელ ანდრიაწმინდაში მდებარე 77562 კვ.მ. სასოფლო-სამეურნეო დანიშნულების მიწის ნაკვეთი (ს/კ 62.12.51.049); ქ. თბილისში, ჭიჭინაძის #12-ში მდებარე 1200 კვ.მ. არასასოფლო-სამეურნეო დანიშნულების მიწის ნაკვეთი (ს/კ 01.19.23.009.078); საგარეჯოს რაიონში, სოფელ ხაშმში მდებარე 20325 კვ.მ. სასოფლო-სამეურნეო დანიშნულების მიწის ნაკვეთი (ს/კ 55.15.59.104)</t>
  </si>
  <si>
    <t>2014 წლის 19 დეკემბრის #2272, #2273 და #2275 მთავრობის განკარგულება</t>
  </si>
  <si>
    <t>დანართით განსაზრვრული ქონება (მილსადენები)</t>
  </si>
  <si>
    <t>2014 წლის 23 დეკემბრის #2395 მთავრობის განკარგულება</t>
  </si>
  <si>
    <t>დანართით განსაზრვრული ქონება (მილსადენები) და 843 ცალი გაზის ხარჯთმზომი მრიცხველი</t>
  </si>
  <si>
    <t>2014 წლის 12 დეკემბრის #2305 მთავრობის განკარგულება</t>
  </si>
  <si>
    <t>ქ. თბილისი,ქ. აბაშვილი, #3 სამხედრო ქალაქის ტერიტორია, კ.10, სართული 3, ბინა 59, ფართობით 40.90 კვ.მ. (ს/კ 01.19.19.005.050.01.059)</t>
  </si>
  <si>
    <t>ზვიადი სუხიაშვილი</t>
  </si>
  <si>
    <t>ყვარლის მუნიციპალიტეტში, სოფელ შილდაში მდებარე 221267 კვ.მ. სასოფლო-სამეურნეო დანიშნულების მიწის ნაკვეთი (ს/კ 57.07.67.023) და ყვარლის მუნიციპალიტეტში, სოფელ შილდაში აეროდრომის მიმდებარე ტერიტორიაზე არსებული 117047 კვ.მ. სასოფლო-სამეურნეო დანიშნულების მიწის ნაკვეთი (ს/კ 57.07.67.022)</t>
  </si>
  <si>
    <t>2014 წლის 7 ნოემბრის #2031 მთავრობის განკარგულება</t>
  </si>
  <si>
    <t>გადაცემული ქონების საერთო ფართობის არანაკლებ 70%-ზე საფერავის ჯიშის ვაზის გაშენება და ამ მიზნით 776759.55 ლარის ინვესტირება 16.12.2016 წლამდე</t>
  </si>
  <si>
    <t>ქ. ზუგდიდში, ზ.გამსახურდიას გამზირის #45-ში არსებული 1861 კვ.მ. ფართობის არასასოფლო-სამეურნეო დანიშნულების მიწის ნაკვეთი (ს/კ 43.31.55.491)</t>
  </si>
  <si>
    <t>2014 წლის 30 ოქტომბრის #1933 მთავრობის განკარგულება</t>
  </si>
  <si>
    <t>02.12.2016 წლამდე, "McDonald's"-ის სავაჭრო ნიშნით მომუსავე სწრაფი კვების რესტორნის მშენებლობა, აღჭურვა და ამ მიზნით 1 500 000 ლარის ინვესტიციის განხორციელება.</t>
  </si>
  <si>
    <t>გარდაბნის მუნიციპალიტეტში, სოფელ თელეთში მდებარე 3311127 კვ.მ. მიწის ნაკვეთი და მასზე განთავსებული შენობა-ნაგებობა #1 საერთო ფართით 78 კვ.მ. (ს/კ 81.03.12.065)</t>
  </si>
  <si>
    <t>შპს პრიმერა გოლფ ენდ რეზიდენცი 404481379</t>
  </si>
  <si>
    <t>2014 წლის 19 დეკემბრის #2376 მთავრობის განკარგულება</t>
  </si>
  <si>
    <t>არა უგვიანეს 2017 წლის 31 დეკემბრისა, პირადად ან/და მესამე პირის მეშვეობით, უზრუნველყოს გადაცემულ უძრავ ქონებაზე სპორტულ-გამაჯანსაღებელი კოპლექსის, (მათ შორის, არანაკლებ 18 ორმოს მქონე გოლფის სათამაშო მოედანი/მოედნები, ორმოებს შორის ჯამური მანძილით არანაკლებ 6 000 (ექვსი ათასი) მეტრი) - შექმნა, აღჭურვა და ფუნქციონირების დაწყება. წინამდებარე მუხლის მიზნებისთვის სპორტულ-გამაჯანსაღებული კომპლექსის აღჭურვა წარმოადგენს - მომსახურე შენობის და ასევე სპორტულ გამაჯანსაღებელი კომპლექსის (მათ შორის, გოლფის მოედნის/მოედნების) და ყოველდღიური ოპერირების ცენტრის შენობის შესაბამისი ავეჯით, ასევე ფუნქციონირებისთვის საჭირო ტექნიკითა და სხვა მოწყობილობებით, დანადგარებით აღჭურვას. და ამ მიზნით არანაკლებ 6 400 000 ლარის ინვესტიციის განხორციელება</t>
  </si>
  <si>
    <t>აბაშის რაიონში, ანჯელის მასივში მდებარე 77229 კვ.მ. არასასოფლო სამეურნეო დანიშნულების მიწის ნაკვეთი (ს/კ 40.12.41.027); აბაშის რაიონში, ანჯელის მასივში მდებარე 60572 კვ.მ. არასასოფლო სამეურნეო დანიშნულების მიწის ნაკვეთი (ს/კ 40.12.41.022) და დანართში მითითებული აბაშის რაიონში, ანჯელის მასივში მდებარე სასოფლო-სამეურნეო მიწის ნაკვეთები</t>
  </si>
  <si>
    <t>შპს საქართველოს მიწის კორპორაცია 404469856</t>
  </si>
  <si>
    <t>2014 წლის 31 ოქტომბრის #1955 მთავრობის განკარგულება</t>
  </si>
  <si>
    <t>არაუგვიანეს 2018 წლის 1 დეკემბრისა პირადად ან/და მესამე პირის მეშვეობით ხელშეკრულებით გადაცემულ არასასოფლო-სამეურნეო დანიშნულების მიწის ნაკვეთებზე (ს/კ N40.12.41.022 და ს/კ N40.12.41.027) ან მათ ნაწილზე არანაკლებ 600 (ექვსასი) სულ მსხვილფეხა რქოსან პირუტყვზე გათვლილი ფერმის ან ფერმების კომპლექსის მშენებლობა, არანაკლებ 600 (ექვსასი) სული მსხვილფეხა რქოსანი პირუტყვის შეძენა/მოშენება და ხელშეკრულების დანართ N1-ში მითითებული აბაშის რაიონში, ანჯელის მასივში მდებარე სასოფლო-სამეურნეო დანიშნულების მიწის ნაკვეთებზე, პირადად ან მესამე პირის მეშვეობით, მრავალწლიანი ან/და ერთწლიანი კულტურების მოყვანა და ამავე მიზნით საჭირო აგროტექნიკის შეძენა და ამ მიზნით არანაკლებ 5 000 000 აშშ დოლარის ინვესტიციის განხორციელება</t>
  </si>
  <si>
    <t>საქართველოს მთავრობის 2019 წლის 14 ნოემბრის N2347 განკარგულებისა საფუძველზე კომპანიამ აღნიშნული ვალდებულებები გამოისყიდა</t>
  </si>
  <si>
    <t>ქ. თბილისში საქნავთობის დასახლებაში ჭირნახულის ქუჩაზე მდებარე 5633 კვ.მ. არასასოფლო-სამეურნეო დანიშნულების მიწის ნაკვეთი და მასზე განთავსებული შენობა ნაგებობები (ს/კ 01.19.14.004.170)</t>
  </si>
  <si>
    <t>შპს ჯორჯიან სტიილ 405070257</t>
  </si>
  <si>
    <t>2014 წლის 18 დეკემბრის #2340 მთავრობის განკარგულება</t>
  </si>
  <si>
    <t>ხელშეკრულებით გადაცემულ ქონებაზე ლითონის მზა ნაწარმის მწარმოებელი საწარმოს შექმნა და წარმოების დაწყება არა უგვიანეს 2018 წლის 30 ივლისისა და ამ მიზნით არანაკლებ 2 678 010 ლარის ინვესტიციის განხორციელება</t>
  </si>
  <si>
    <t>ქ. მცხეთაში მდებარე 4500 კვ.მ. არასასოფლო-სამეურნეო დანიშნულების მიწის ნაკვეთი და მასზე განტავსებული შენობა-ნაგებობები (ს/კ 72.07.02.229)</t>
  </si>
  <si>
    <t>შპს ინვეტი 404387481</t>
  </si>
  <si>
    <t>2014 წლის 15 ოქტომბრის #1860 მთავრობის განკარგულება</t>
  </si>
  <si>
    <t>არაუგვიანეს 15.10.2016 წლისა ხელშეკრულებით გადაცემულ ქონებაზე ცხოველისა და ფრინველის საკვების გადამამუშავებელი საწარმოს შექმნა და წარმოების დაწყება და ამ მიზნით არანაკლებ 756 000 ლარის ინვესტიციის განხორციელება</t>
  </si>
  <si>
    <t>ქ. თბილისში, წყნეთის გზატკეცილზე მდებარე შენობა-ნაგებობა #1 და მასზე დამაგრებული 8298 კვ.მ. არასასოფლო-სამეურნეო დანიშნულების მიწის ნაკვეთი (ს/კ 01.14.06.007.067)</t>
  </si>
  <si>
    <t>ააიპ თბილისის გერმანული საერთაშორისო სკოლის დაფუძნებისა და მხარდაჭერის კავშირი 404378874</t>
  </si>
  <si>
    <t>2014 წლის 5 დეკემბრის #2213 მთავრობის განკარგულება</t>
  </si>
  <si>
    <t>ქ. თბილისში რ. თაბუკაშვილი ქუჩა 27-ში მდებარე შენობის პირველ სართულზე არსებული 571.4 კვ.მ. ფართი (ს/კ 01.15.04.010.001.07.501) და ქ. თბილისში რ. თაბუკაშვილი ქუჩა 27-ში მდებარე შენობის მეორე სართულზე არსებული 109.9 კვ.მ. ფართი (ს/კ 01.15.04.010.001.07.502)</t>
  </si>
  <si>
    <t>კონსტანტინე ჩიქოვანი</t>
  </si>
  <si>
    <t>2014 წლის 28 ნოემბრის #2124 მთავრობის განკარგულება</t>
  </si>
  <si>
    <t>ქ. ხობში გუბაზ მეფის ქუჩა #5ში მდებარე იჯარით გაცემული არასასოფლო-სამეურნეო დანიშნულების მიწის ნაკვეთი (ს/კ 45.21.21.015)</t>
  </si>
  <si>
    <t>სს ბეღელი 244547102</t>
  </si>
  <si>
    <t>სააგენტოს 02.12.2014წ. #1/1-2802 ბრძანება</t>
  </si>
  <si>
    <t>ქ. თბილისში, ვარკეთილის დასახლებაში, ზემო პლატოზე მე2 მ/რ-ში მე-18 კორპუსში, მე-2 სართულზე ბინა 8 საერთო ფართით 98.63 კვ.მ. (ს/კ 01.19.20.003.040.01.008)</t>
  </si>
  <si>
    <t>მანანა ბოდოკია</t>
  </si>
  <si>
    <t>ქ. თბილისში, ვარკეთილის დასახლებაში, ზემო პლატოზე მე2 მ/რ-ში მე-18 კორპუსში, მე-5 სართულზე ბინა 19 საერთო ფართით 87.95 კვ.მ. (ს/კ 01.19.20.003.040.01.019)</t>
  </si>
  <si>
    <t>მზაღო ბიწაძე</t>
  </si>
  <si>
    <t>ქ. თბილისში, ვარკეთილის დასახლებაში, ზემო პლატოზე მე2 მ/რ-ში მე-18 კორპუსში, მე-4 სართულზე ბინა 14 საერთო ფართით 78.8 კვ.მ. (ს/კ 01.19.20.003.040.01.014)</t>
  </si>
  <si>
    <t>ზურაბ ცხადაია</t>
  </si>
  <si>
    <t>ქ. თბილისში, ვარკეთილის დასახლებაში, ზემო პლატოზე მე2 მ/რ-ში მე-18 კორპუსში, მე-2 სართულზე ბინა 5 საერთო ფართით 62.43 კვ.მ. (ს/კ 01.19.20.003.040.01.005)</t>
  </si>
  <si>
    <t>ლამზირა გუჩაშვილი</t>
  </si>
  <si>
    <t>ქ. თბილისში, ვარკეთილის დასახლებაში, ზემო პლატოზე მე2 მ/რ-ში მე-18 კორპუსში, მე-2 სართულზე ბინა 6 საერთო ფართით 78.8 კვ.მ. (ს/კ 01.19.20.003.040.01.006)</t>
  </si>
  <si>
    <t>მანანა კაკაბაძე</t>
  </si>
  <si>
    <t>ქ. თბილისში, ვარკეთილის დასახლებაში, ზემო პლატოზე მე2 მ/რ-ში მე-18 კორპუსში, მე-5 სართულზე ბინა 18 საერთო ფართით 78.8 კვ.მ. (ს/კ 01.19.20.003.040.01.018)</t>
  </si>
  <si>
    <t>მთვარისა ფეიქრიშვილი</t>
  </si>
  <si>
    <t>ქ. თბილისში, ვარკეთილის დასახლებაში, ზემო პლატოზე მე2 მ/რ-ში მე-18 კორპუსში, მე-3 სართულზე ბინა 10 საერთო ფართით 78.8 კვ.მ. (ს/კ 01.19.20.003.040.01.010)</t>
  </si>
  <si>
    <t>ოთარ ტალიბოვი</t>
  </si>
  <si>
    <t>ქ. თბილისში, ვარკეთილის დასახლებაში, ზემო პლატოზე მე2 მ/რ-ში მე-18 კორპუსში, მე-4 სართულზე ბინა 15 საერთო ფართით 87.95 კვ.მ. (ს/კ 01.19.20.003.040.01.015)</t>
  </si>
  <si>
    <t>ნანა გასანოვი</t>
  </si>
  <si>
    <t>ქ. თბილისში, ვარკეთილის დასახლებაში, ზემო პლატოზე მე2 მ/რ-ში მე-18 კორპუსში, მე-4 სართულზე ბინა 16 საერთო ფართით 98.63 კვ.მ. (ს/კ 01.19.20.003.040.01.016)</t>
  </si>
  <si>
    <t>მერი ხანუკაევი</t>
  </si>
  <si>
    <t>ქ. თბილისში, ვარკეთილის დასახლებაში, ზემო პლატოზე მე2 მ/რ-ში მე-18 კორპუსში, მე-5 სართულზე ბინა 17 საერთო ფართით 62.43 კვ.მ. (ს/კ 01.19.20.003.040.01.017)</t>
  </si>
  <si>
    <t>მაია ძიძიშვილი</t>
  </si>
  <si>
    <t>ქ. თბილისში, ვარკეთილის დასახლებაში, ზემო პლატოზე მე2 მ/რ-ში მე-18 კორპუსში, მე-2 სართულზე ბინა 7 საერთო ფართით 62.43 კვ.მ. (ს/კ 01.19.20.003.040.01.007)</t>
  </si>
  <si>
    <t>გივი ვარდიაშვილი</t>
  </si>
  <si>
    <t>ქ. თბილისში, ვარკეთილის დასახლებაში, ზემო პლატოზე მე2 მ/რ-ში მე-18 კორპუსში,პირველ სართულზე ბინა 1 საერთო ფართით 62.43 კვ.მ. (ს/კ 01.19.20.003.040.01.001)</t>
  </si>
  <si>
    <t>ზურაბ ბადალაშვილი</t>
  </si>
  <si>
    <t>ქ. თბილისში, ვარკეთილის დასახლებაში, ზემო პლატოზე მე2 მ/რ-ში მე-18 კორპუსში, მე-5 სართულზე ბინა 20 საერთო ფართით 98.63 კვ.მ. (ს/კ 01.19.20.003.040.01.020)</t>
  </si>
  <si>
    <t>გიორგი სარალიძე</t>
  </si>
  <si>
    <t>ქ. თბილისში, ვარკეთილის დასახლებაში, ზემო პლატოზე მე2 მ/რ-ში მე-18 კორპუსში, მე-3 სართულზე ბინა 12 საერთო ფართით 98.63 კვ.მ. (ს/კ 01.19.20.003.040.01.012)</t>
  </si>
  <si>
    <t>იზა ვეფხვაძე</t>
  </si>
  <si>
    <t>ქ. თბილისში, ვარკეთილის დასახლებაში, ზემო პლატოზე მე2 მ/რ-ში მე-18 კორპუსში,პირველ სართულზე ბინა 3 საერთო ფართით 87.95 კვ.მ. (ს/კ 01.19.20.003.040.01.003)</t>
  </si>
  <si>
    <t>ლუბა ჩხიკვაძე</t>
  </si>
  <si>
    <t>ქ. თბილისში, ვარკეთილის დასახლებაში, ზემო პლატოზე მე2 მ/რ-ში მე-18 კორპუსში,პირველ სართულზე ბინა 2 საერთო ფართით 78.8 კვ.მ. (ს/კ 01.19.20.003.040.01.002)</t>
  </si>
  <si>
    <t>ირინა შაიაშვილი</t>
  </si>
  <si>
    <t>ქ. თბილისში, ვარკეთილის დასახლებაში, ზემო პლატოზე მე2 მ/რ-ში მე-18 კორპუსში,პირველ სართულზე ბინა 4 საერთო ფართით 98.63 კვ.მ. (ს/კ 01.19.20.003.040.01.004)</t>
  </si>
  <si>
    <t>გულნარა ფრეწუაშვილი</t>
  </si>
  <si>
    <t>ქ. თბილისში, ვარკეთილის დასახლებაში, ზემო პლატოზე მე2 მ/რ-ში მე-18 კორპუსში, მე-4 სართულზე ბინა 13 საერთო ფართით 62.43 კვ.მ. (ს/კ 01.19.20.003.040.01.013)</t>
  </si>
  <si>
    <t>მურაზ ბეჟუაშვილი</t>
  </si>
  <si>
    <t>ქ. თბილისში, ვარკეთილის დასახლებაში, ზემო პლატოზე მე2 მ/რ-ში მე-18 კორპუსში, მე-3 სართულზე ბინა 9 საერთო ფართით 62.43 კვ.მ. (ს/კ 01.19.20.003.040.01.009)</t>
  </si>
  <si>
    <t>ციალა ცხვედაძე</t>
  </si>
  <si>
    <t>გერმანიის ფედერაციულ რესპუბლიკაში, ქ. ბერლინში, როზენტჰალში, ანტონ ვებერნის ქუჩა #6ში მდებარე შენობა და თავისუფალი ნაკვეთი, საერთო ფართით 485 კვ.მ.</t>
  </si>
  <si>
    <t>მანუელა პანსე</t>
  </si>
  <si>
    <t>2014 წლის 3 ივლისის #1182 მთავრობის განკარგულება</t>
  </si>
  <si>
    <t>ქ. თბილისში, ლუბლიანას ქუჩა № 21-ის მიმდებარედ მდებარე 2006 კვ.მ არასასოფლო-სამეურნეო დანიშნულების მიწის ნაკვეთზე (ნაკვეთი 07/058) განთავსებული შენობა-ნაგებობა № 1-ის (მშენებარე) მე-7 სართულზე, ბინა № 39, ფართობით - 71.4 კვ.მ (ს/კ 01.13.01.007.058.01.039)</t>
  </si>
  <si>
    <t>ზაურ შავდათუაშვილი</t>
  </si>
  <si>
    <t>2012 წლის 28 დეკემბრის №28/12/04</t>
  </si>
  <si>
    <t>ქ. თბილისში, ლუბლიანას ქუჩა № 21-ის მიმდებარედ მდებარე 2006 კვ.მ არასასოფლო-სამეურნეო დანიშნულების მიწის ნაკვეთზე (ნაკვეთი 07/058) განთავსებული შენობა-ნაგებობა № 1-ის (მშენებარე) მე-3 სართულზე, ბინა № 17, ფართობით - 71 კვ.მ (ს/კ 01.13.01.007.058.01.017)</t>
  </si>
  <si>
    <t>გრიგოლ ბელაშვილი</t>
  </si>
  <si>
    <t>ქ. თბილისში, ლუბლიანას ქუჩა № 21-ის მიმდებარედ მდებარე 2006 კვ.მ არასასოფლო-სამეურნეო დანიშნულების მიწის ნაკვეთზე (ნაკვეთი 07/058) განთავსებული შენობა-ნაგებობა № 1-ის (მშენებარე) მე-6 სართულზე, ბინა № 36, ფართობით - 71.4 კვ.მ (ს/კ 01.13.01.007.058.01.036)</t>
  </si>
  <si>
    <t>თემურ ჯიქია</t>
  </si>
  <si>
    <t>ქ. თბილისში, ლუბლიანას ქუჩა № 21-ის მიმდებარედ მდებარე 2006 კვ.მ არასასოფლო-სამეურნეო დანიშნულების მიწის ნაკვეთზე (ნაკვეთი 07/058) განთავსებული შენობა-ნაგებობა № 1-ის (მშენებარე) მე-7 სართულზე, ბინა № 40, ფართობით - 71 კვ.მ (ს/კ 01.13.01.007.058.01.040)</t>
  </si>
  <si>
    <t>კახი ჭაღიაშვილი</t>
  </si>
  <si>
    <t>ქ. თბილისში, ლუბლიანას ქუჩა № 21-ის მიმდებარედ მდებარე 2006 კვ.მ არასასოფლო-სამეურნეო დანიშნულების მიწის ნაკვეთზე (ნაკვეთი 07/058) განთავსებული შენობა-ნაგებობა № 1-ის (მშენებარე) მე-2 სართულზე, ბინა № 12, ფართობით - 71.4 კვ.მ (ს/კ 01.13.01.007.058.01.012)</t>
  </si>
  <si>
    <t>კახი კახიძე</t>
  </si>
  <si>
    <t>ქ. თბილისში, ლუბლიანას ქუჩა № 21-ის მიმდებარედ მდებარე 2006 კვ.მ არასასოფლო-სამეურნეო დანიშნულების მიწის ნაკვეთზე (ნაკვეთი 07/058) განთავსებული შენობა-ნაგებობა № 1-ის (მშენებარე) მე-2 სართულზე, ბინა № 9, ფართობით - 71.4 კვ.მ (ს/კ 01.13.01.007.058.01.009)</t>
  </si>
  <si>
    <t>ბართლომე კარტოზია</t>
  </si>
  <si>
    <t>ქ. თბილისში, ლუბლიანას ქუჩა № 21-ის მიმდებარედ მდებარე 2006 კვ.მ არასასოფლო-სამეურნეო დანიშნულების მიწის ნაკვეთზე (ნაკვეთი 07/058) განთავსებული შენობა-ნაგებობა № 1-ის (მშენებარე) მე-6 სართულზე, ბინა № 33, ფართობით - 71.4 კვ.მ (ს/კ 01.13.01.007.058.01.033)</t>
  </si>
  <si>
    <t>პეტრე ჯუღელი</t>
  </si>
  <si>
    <t>ქ. თბილისში, ლუბლიანას ქუჩა № 21-ის მიმდებარედ მდებარე 2006 კვ.მ არასასოფლო-სამეურნეო დანიშნულების მიწის ნაკვეთზე (ნაკვეთი 07/058) განთავსებული შენობა-ნაგებობა № 1-ის (მშენებარე) პირველ სართულზე, ბინა № 1, ფართობით - 71.4 კვ.მ (ს/კ 01.13.01.007.058.01.001)</t>
  </si>
  <si>
    <t>ილია ღარიბაშვილი</t>
  </si>
  <si>
    <t>ქ. თბილისში, ლუბლიანას ქუჩა № 21-ის მიმდებარედ მდებარე 2006 კვ.მ არასასოფლო-სამეურნეო დანიშნულების მიწის ნაკვეთზე (ნაკვეთი 07/058) განთავსებული შენობა-ნაგებობა № 1-ის (მშენებარე) მე-9 სართულზე, ბინა № 53, ფართობით - 71 კვ.მ (ს/კ 01.13.01.007.058.01.053)</t>
  </si>
  <si>
    <t>გიორგი რუბაშვილი</t>
  </si>
  <si>
    <t>ოზურგეთის მუნიციპალიტეტში სოფელ მერიაში მდებარე 9386 კვ.მ არასასოფლო-სამეურნეო დანიშნულების მიწის ნაკვეთი და მასზე განთავსებული შენობა-ნაგებობა № 1 (3 სართულიანი), განაშენიანების ფართობით 1272 კვ.მ (ს/კ 26.05.24.015)</t>
  </si>
  <si>
    <t>შპს EKO GEORGIA 445415122</t>
  </si>
  <si>
    <t>2012 წლის 10 ოქტომბრის №10/10/03</t>
  </si>
  <si>
    <t>09.11.2013 წლამდე, სამკერვალო ქარხნის აშენება, ამოქმედება და ამ მიზნით 500 000 აშშ დოლარის ინვესტიციის განხორცილება.</t>
  </si>
  <si>
    <t>დანართით გათვალისწინებული სახელმწიფო საკუთრებაში არსებული ქონება</t>
  </si>
  <si>
    <t>2013 წლის 6 თებერვლის № 06/02/02</t>
  </si>
  <si>
    <t>ქ. თბილისში, ყიფშიძის ქ. №3ბ-ში, მე-5 სართულზე მდებარე (მშენებარე) ბინა №43, ფართობით 132 კვ.მ და მასზე წილობრივად დამაგრებული არასასოფლო-სამეურნეო დანიშნულების მიწის ნაკვეთი (ს/კ 01.14.14.003.068.01.01.043) და ქ. თბილისში ყიფშიძის ქ. №3ბ-ში, მე-2 სართვულზე მდებარე (მშენებარე) ავტოსადგომი ფართობით 15 კვ.მ და მასზე წილობრივად დამაგრებული არასასოფლო-სამეურნეო დანიშნულების მიწის ნაკვეთი (ს/კ 01.14.14.003.068.01.03.012)</t>
  </si>
  <si>
    <t>ნარგიზა სვანაძე</t>
  </si>
  <si>
    <t>2013 წლის 6 თებერვლის № 06/02/04</t>
  </si>
  <si>
    <t>განკარგულების დანართით განსაზღვრული ქონება</t>
  </si>
  <si>
    <t>2013 წლის 28 მარტის 28/03/02</t>
  </si>
  <si>
    <t>ქ. ქარელში, ვარძელაშვილის ქ.155-ში მდებარე 5533 კვ.მ არასასოფლო-სამეურნეო დანიშნულების მიწის ნაკვეთი და მასზე განთავსებული №1 შენობა, ქარელის №2 საბავშვო ბაღი და № 2 შენობა, საერთო ფართით - 924.91 კვ.მ (ს/კ 68.10.47.119)</t>
  </si>
  <si>
    <t>2013 წლის 4 მარტის №04/03/01</t>
  </si>
  <si>
    <t>ყაზბეგის მუნუციპალიტეტში, არაგვის ხეობაში მდებარე, ხელშეკრულების დანართით გათვალისწინებული არასასოფლო-სამეურნეო დანიშნულების მიწის ნაკვეთები (საერთო ფართით - 22222 კვ.მ</t>
  </si>
  <si>
    <t>შპს ენერგო - არაგვი 204515177</t>
  </si>
  <si>
    <t>2013 წლის 7 მაისის №07/05/01</t>
  </si>
  <si>
    <t>საქართველოს მთავრობასა და შპს”ენერგო-არგვს” შორის 2007 წლის 4 სექტემბერს გაფორმებული ურთიერთგაგების მემორანდუმითა და მასში შეტანილი ცვლილებებით შპს”ენერგო-არაგვის”მიერ ნაკისრი ვალდებულების შესრულება, ჯამში დაახლოებით 8 მგვტ სიმძლავრის კასკადის მშენებლობა, აღნიშნული მემორანდუმითა და მასში შეტანილი ცვლილებებით (მათ შორის დანართებით)გათვალისწინებული პირობების (ვადების/გრაფიკის) დაცვით</t>
  </si>
  <si>
    <t>2013 წლის 17 ივლისის № 17/07/03</t>
  </si>
  <si>
    <t>შუახევისა და ხულოს მუნიციპალიტეტებში მდებარე არასასოფლო-სამეურნეო დანიშნულების მიწის ნაკვეთები</t>
  </si>
  <si>
    <t>26.08.2013</t>
  </si>
  <si>
    <t>პრეზიდენტის 16.08.2013წ. №16/08/02</t>
  </si>
  <si>
    <t>ქ. ბერლინში ჰაინრიჰ მანის ქუჩის #32-ში მდებარე შენობა და მიწის თავისუფალი ნაკვეთი (საერთო ფართობი - 827 კვ.მ.) (პანკოვის საკადასტრო წიგნი, გვერდი 10269N) და განკარგულებით გათვალისწინებული მოძრავი ქონება</t>
  </si>
  <si>
    <t>გაბრიელე ელიზაბეტ შურმანი და ჰანს ვილჰელმ შურმანი</t>
  </si>
  <si>
    <t>31.07.2013</t>
  </si>
  <si>
    <t>2013 წლის 19 ივლისის N19/07/04</t>
  </si>
  <si>
    <t>ქ. თბილისში, ჯორბენაძის ქუჩის 3-ში მდებარე 268 კვ.მ არასასოფლო-სამეურნეო დანიშნულების მიწის ნაკვეთი და მასზე განთავსებული შენობა-ნაგებობა 1, საერთო ფართით 298.57 კვ.მ (ნახევარსარდაფი - 61.92 კვ.მ, პირველი სართული -109.49 კვ.მ, მეორე სართული - 127.16 კვ.მ (მათ შორის მეორე სართულზე 8.51 კვ.მ ფართობი), ტერასა, საერთო ფართობით - 137.26 კვ.მ) (ს/კ 01.17.01.117.030)</t>
  </si>
  <si>
    <t>საქართველოს სამოვიქულო ავტოკეფალური მართლმადიდებელი ეკლესია</t>
  </si>
  <si>
    <t>2013 წლის 8 ოქტომბრის 08/10/04</t>
  </si>
  <si>
    <t>პრეზიდენტის 2013 წლის 13 ნოემბრის #13/11/06</t>
  </si>
  <si>
    <t>ქ. გორში გორკის ქუჩა #1, მე-3 სართული, ბინა #40, ფართობით 28.3 კვ.მ. (ს/კ 66.45.10.077.01.040)</t>
  </si>
  <si>
    <t>ზურაბ ბუსკაძე</t>
  </si>
  <si>
    <t>პრეზიდენტის 2013 წლის 30 ოქტომბრის #30/10/02</t>
  </si>
  <si>
    <t>ქ. გორში გორკის ქუჩა #1, მე-3 სართული, ბინა #7, ფართობით 40.3 კვ.მ. (ს/კ 66.45.10.077.01.007)</t>
  </si>
  <si>
    <t>ჯონი ადუაშვილი</t>
  </si>
  <si>
    <t>ქ. თბილისში ჭიჭინაძის ქუჩა, კორპუსი #2ა-ში ბინა #35, ფართობით 30 კვ.მ (ს/კ 01.19.23.013.003.01.035)</t>
  </si>
  <si>
    <t>იური ვასილევი</t>
  </si>
  <si>
    <t>ქ. თბილისში ჭიჭინაძის ქუჩა, კორპუსი #21ბ-ში ბინა #27, ფართობით 30.18 კვ.მ (ს/კ 01.19.23.016.008.01.027)</t>
  </si>
  <si>
    <t>კახა ხარაზიშვილი</t>
  </si>
  <si>
    <t>ქ. თბილისში ჭიჭინაძის ქუჩა, კორპუსი #23ა-ში მე-4 სართულზე ბინა #26, ფართობით 17 კვ.მ (ს/კ 01.19.23.016.001.01.026)</t>
  </si>
  <si>
    <t>იური აბაშიძე</t>
  </si>
  <si>
    <t>ქ. თბილისში ჭიჭინაძის ქუჩა, კორპუსი #19ა-ში ბინა #38-39, ფართობით 28 კვ.მ (ს/კ 01.19.23.016.023.01.501)</t>
  </si>
  <si>
    <t>ანზორ ბეკურაშვილი</t>
  </si>
  <si>
    <t>ქ. თბილისში გუმათჰესის ქუჩა, კორპუსი #12 1-ელ სართულზე ბინა #4ა ფართობით 24 კვ.მ (ს/კ 01.19.23.008.003.01.503)</t>
  </si>
  <si>
    <t>როინ ჯაყელი</t>
  </si>
  <si>
    <t>ქ. თბილისში ჭიჭინაძის ქუჩა, კორპუსი #23ა-ში ბინა #62, ფართობით 17 კვ.მ (ს/კ 01.19.23.016.001.01.062)</t>
  </si>
  <si>
    <t>შმაგი ედიშერაშვილი</t>
  </si>
  <si>
    <t>ქ. თბილისში გუმათჰესის ქუჩა, კორპუსი #4 ბინა #23 ფართობით 17 კვ.მ (ს/კ 01.19.23.008.002.01.023)</t>
  </si>
  <si>
    <t>ზვიად კაპანაძე</t>
  </si>
  <si>
    <t>ქ. თბილისში ვაზისუბნის მე-3 მ/რ, მე-2 კვარტალში #9 კორპუსში მდებარე ბინა #58 ფართობით 55 კვ.მ (ს/კ 01.17.07.006.001.01.058)</t>
  </si>
  <si>
    <t>ირმა ჯაიანი</t>
  </si>
  <si>
    <t>პრეზიდენტის 2013 წლის 6 ნოემბრის #06/11/09</t>
  </si>
  <si>
    <t>ქ. თბილისში გურამიშვილის გამზირის 39-ში მე-4 სართულზე მდებარე ბინა 56 ფართობით 29.49 კვ.მ (ს/კ 01.12.03.007.008.01.056)</t>
  </si>
  <si>
    <t>მანანა ჟვანია</t>
  </si>
  <si>
    <t>პრეზიდენტის 2013 წლის 6 ნოემბრის #06/11/11</t>
  </si>
  <si>
    <t>ქ. ბათუმში ნავსადგურის შესახვევის #4-ის პირველ სართულზე მდებარე 38.12 კვ.მ საცხოვრებელი ფართი (ს/კ 05.01.49.002.01.526)</t>
  </si>
  <si>
    <t>მამუკა კომახიძე</t>
  </si>
  <si>
    <t>პრეზიდენტის 2013 წლის 6 ნოემბრის #06/11/10</t>
  </si>
  <si>
    <t>დანართ #1, #2, #3 და #4-ში მითითებული უძრავი ქონება</t>
  </si>
  <si>
    <t>ფიზიკური პირები (თავდაცვის სამინ. თანამშრომლები)</t>
  </si>
  <si>
    <t>მთავრობის 2013 წლის 27 ნოემბრის # 1592</t>
  </si>
  <si>
    <t>გარდაბნის მუნიციპალიტეტში, სოფელ გამარჯვებაში მდებარე 5550.4 გრძივი მეტრი ბუნებრივი აირის მილსადენი (გეგმარებითი სიგრძე - 5244.45 მ., ფაქტობრივი სიგრძე 5550.4 მ. ს/კ 81.00.460); 14271.9 გრძივი მეტრი ბუნებრივი აირის მილსადენი (გეგმარებითი სიგრძე - 13527.2 მ., ფაქტობრივი სიგრძე 14271.9 მ. ს/კ 81.00.459); 1479 მეტრი გაზის მილი (ს/კ 81.00.342); 1545.6 მეტრი გაზის მილი (ს/კ 81.00.341) და 2294.46 მეტრ გაზის მილი (ს/კ 81.00.340)</t>
  </si>
  <si>
    <t>სს რუსთავგაზი 216290877</t>
  </si>
  <si>
    <t>მთავრობის 2013 წლის 29 ნოემბრის N1790</t>
  </si>
  <si>
    <t>გარდაბნის მუნიციპალიტეტში სოფელ თაზაქენდში, სოფელ კალინინოში, სოფელ ბირლიკში მდებარე 15057.3 კმ. ბუნებრივი აირის მილსადენი (ს/კ 81.00.351)</t>
  </si>
  <si>
    <t>შპს სოკარ ჯორჯია გაზი - ქართლი 236096425</t>
  </si>
  <si>
    <t>მთავრობის 2013 წლის 27 ნოემბრის N1594</t>
  </si>
  <si>
    <t>01.05.2014 წლამდე გარდაბნის მუნიციპალიტეტის სოფელ თაზაქენდში, სოფელ კალინინოში, სოფელ ბირლიკში მდებარე ბუნებრივი აირის მილსადენზე არსებული გაზიფიცირებული აბონენტების გაზმომარაგების მიზნით, გადაცემული ქონების სარეაბილიტაციო სამუშაოების განხორციელება</t>
  </si>
  <si>
    <t>ხელშეკრულების დანართით განსაზრვრული უძრავი ქონება (მილსადენები)</t>
  </si>
  <si>
    <t>სს საქორგგაზი 208147637</t>
  </si>
  <si>
    <t>პრეზიდენტის 2013 წლის 15 ნოემბრის N15/11/03</t>
  </si>
  <si>
    <t>2014 წლის 31 დეკამბრამდე არანაკლებ 2002 აბონენტის გაზიფიცირება (პოტენციური აბონენტის შექმნა) დანართი N2 ის შესაბამისად, შემდგომში მათთვის ბუნებრივი აირის მიწოდების მიზნით, რაც საშუალებას მისცემს პოტენციორ მომხარებელის ჩაებას გაზსადენის საერთო ქსელში</t>
  </si>
  <si>
    <t>ქ. კასპში გიორგი სააკაძის ქუჩაზე 406 კვ.მ არასასოფლო- სამეურნეო დანიშნულების მიწის ნაკვეთი (ს/კ 67.01.51.034)</t>
  </si>
  <si>
    <t>მთავრობის 2013 წლის 5 დეკემბრის N1802</t>
  </si>
  <si>
    <t>ქ. თბილისში, მტკვრის მარჯვენა სანაპიროზე, 9 მარტის სახელობის ბაღის მიმდებარედ 83 კვ.მ. არასასოფლო-სამეურნეო დანიშნულების მიწის ნაკვეთი და მასზე განთვსებული შენობა-ნაგებობები (საკადასტრო კოდი №01.15.04.030.029)</t>
  </si>
  <si>
    <t>ოთარ საბაძე</t>
  </si>
  <si>
    <t>100 000 ლარი</t>
  </si>
  <si>
    <t>22.01.2020</t>
  </si>
  <si>
    <t>09.01.2020 წ. N17</t>
  </si>
  <si>
    <t>საპრივატიზებო თანხის გადახდა ხელშეკრულების გაფორმებიდან 1 თვის ვადაში</t>
  </si>
  <si>
    <t>43.00.381, 43.00.382 და 45.00.158 ზუგდიდი და ხობი </t>
  </si>
  <si>
    <t>სს „ენერგო - პრო ჯორჯია"“</t>
  </si>
  <si>
    <t>1 (ერთი) ლარი</t>
  </si>
  <si>
    <t>21.09.2020</t>
  </si>
  <si>
    <t>21.07.2020 წ. N1288</t>
  </si>
  <si>
    <t>საპრივატიზებო თანხის გადახდა 1 ლარის ოდენობით ხელშეკრულების გაფორმებიდან 30 კალენდარულ დღეში</t>
  </si>
  <si>
    <t>სასოფლო-სამეურნეო (სახნავი) მიწის ნაკვეთები: - მუნიციპალიტეტი წყალტუბო, სოფელი ფარცხანაყანები, 797422.00 კვ.მ. (ს/კ 29.11.33.474); - მუნიციპალიტეტი წყალტუბო, სოფელი ფარცხანაყანები, 779031.00 კვ.მ. (ს/კ N29.11.32.543); - მუნიციპალიტეტი ბაღდათი, სოფელი ვარციხე, ჭინჭარაული, 451429.00 კვ.მ. (ს/კ N30.01.39.016); - მუნიციპალიტეტი ბაღდათი, სოფელი ვარციხე, ჭინჭარაული, 164009.00 კვ.მ. (ს/კ N30.01.39.017);</t>
  </si>
  <si>
    <t>ა(ა)იპ „სოფლის განვითარების სააგენტო"</t>
  </si>
  <si>
    <t>17.09.2020 წლის N1831</t>
  </si>
  <si>
    <t>11 სასოფლო-სამეურნეო დანიშნულების მიწის ნაკვეთი (სახნავი) - 51.05.66.023; 51.05.66.083; 51.06.55.319; 51.08.63.140; 66.56.10.094; 66.56.10.041; 63.18.36.851; 52.43.32.006; 52.43.32.005; 52.32.31.034; 52.31.31.016</t>
  </si>
  <si>
    <t>შპს „სოფლის მეურნეობის ლოჯისტიკის და სერვისების კომპანია"</t>
  </si>
  <si>
    <t>პირდაპირი მიყიდვა 1 ლარად</t>
  </si>
  <si>
    <t>19.11.2020</t>
  </si>
  <si>
    <t>12.11.2020 წლის N2257</t>
  </si>
  <si>
    <t>წინანდლის ქუჩა N9 (ს/კ NN01.17.13.001.125) ს/ქ Nა1415 (მოძრავი ქონებით)</t>
  </si>
  <si>
    <t>სს "თელასი"</t>
  </si>
  <si>
    <t>15.12.2020 წლის N2456</t>
  </si>
  <si>
    <t>დედოფლისწყაროს, ჩოხატაურის, ხაშურის, ზუგდიდის და მარტვილის მუნიციპალიტეტებში მდებარე 34 ერთეული ხაზოვანი ნაგებობა, ჯამურად 155 509.91 გრძივი მეტრი. საკადასტრო კოდი: 52.00.186; 28.00.086; 28.00.615 ; 69.00.414; 69.00.415; 69.00.411; 69.00.416; 69.00.413; 69.00.412; 43.00.369; 41.00.211; 41.00.228; 41.00.231; 41.00.229; 41.00.222; 41.00.216; 41.00.221; 41.00.210; 41.00.208; 41.00.217; 41.00.224; 41.00.220; 41.00.232; 41.00.218; 41.00.213; 41.00.223; 41.00.207; 41.00.209; 41.00.219; 41.00.225; 41.00.226; 41.00.227; 41.00.212; 41.00.230.</t>
  </si>
  <si>
    <t>შპს „სოკარ ჯორჯია გაზი“ (ს/კ N202403121)</t>
  </si>
  <si>
    <t>6 154 370.17 ლარი</t>
  </si>
  <si>
    <t>24.03.2020</t>
  </si>
  <si>
    <t>03.02.2020 წლის N197</t>
  </si>
  <si>
    <t>უძრავი ქონების საპრივატიზებო პირობად განისაზღვროს ამავე უძრავი ქონების საპრივატიზებო თანხის, 6 154 370.17 (ექვსი მილიონ ას ორმოცდათოთხმეტი ათას სამას სამოცდაათი ლარი და ჩვიდმეტი თეთრი) ლარის გადახდა ამ განკარგულების დანართი N2-ით გათვალისწინებული გრაფიკის მიხედვით.</t>
  </si>
  <si>
    <t>შესრულების ვადა ჯერ არ დამდგარა</t>
  </si>
  <si>
    <t>ადიგენის მუნიციპალიტეტში, დაბა აბასთუმანში მდებარე 6 კვ.მ. არასასოფლო-სამეურნეო დანიშნულების მიწის ნაკვეთი და მასზე განთავსებული N1 შენობა-ნაგებობა (მიწის (უძრავი ქონების) საკადასტრო კოდი N61.11.22.003) და ქალაქ თბილისში, სოფელ ზემო ლისში მდებარე 21 კვ.მ. არასასოფლო-სამეურნეო დანიშნულების მიწის ნაკვეთი (მიწის (უძრავი ქონების) საკადასტრო კოდი N72.16.18.383)</t>
  </si>
  <si>
    <t>სააქციო საზოგადოება „ენერგო-პრო ჯორჯია“ (საიდენტიფიკაციო კოდი №205169066).</t>
  </si>
  <si>
    <t>3 696 ლარი</t>
  </si>
  <si>
    <t>19.02.2020</t>
  </si>
  <si>
    <t>19.02.2020 წლის N286</t>
  </si>
  <si>
    <t>2. ამ განკარგულების პირველი პუნქტით განსაზღვრული უძრავი ქონების საპრივატიზებო პირობად განისაზღვროს, საპრივატიზებო თანხის გადახდა შესაბამისი ხელშეკრულების გაფორმებიდან ერთი თვის ვადაში;
3. ამ განკარგულების მე-2 პუნქტით განსაზღვრული საპრივატიზებო პირობის გარდა:
ა) N72.16.18.383 საკადასტრო კოდით რეგისტრირებული უძრავი ქონების საპრივატიზებო პირობად განისაზღვროს, ამავე უძრავ ქონებაზე ან მის ნაწილზე, პირადად ან მესამე პირის მეშვეობით, შესაბამისი ხელშეკრულების გაფორმებიდან 12 (თორმეტი) თვის ვადაში სატრანსფორმატორო პუნქტის განთავსება. ბ) N61.11.22.003 საკადასტრო კოდით რეგისტრირებული უძრავი ქონების საპრივატიზებო პირობად განისაზღვროს სს „ენერგო-პრო ჯორჯიას“ მხრიდან მასსა და საქართველოს ეკონომიკისა და მდგრადი განვითარების სამინისტროს შორის (იმჟამად: საქართველოს ეკონომიკური განვითარების სამინისტრო) 2008 წლის 02 მაისს გაფორმებული ნასყიდობის ხელშეკრულების საფუძველზე, №61.11.07.001 საკადასტრო კოდით რეგისტრირებულ 27 კვ.მ. უძრავ ქონებაზე რეგისტრირებული საკუთრების უფლების გარდა, ამავე უძრავ ქონებასთან დაკავშირებით სახელმწიფოს ან/და ნებისმიერი მესამე პირის მიმართ, ზიანის ანაზღაურებაზე, ასევე, ყოველგვარ მოთხოვნაზე (მათ შორის, საქართველოს საერთო სასამართლოების გადაწყვეტილებით დადგენილი), საჩივარზე, სარჩელზე უარის თქმა (მათ შორის, N61.11.21.607 საკადასტრო კოდით რეგისტრირებულ უძრავ ქონებასთან მიმართებაში), როგორც საქართველოს საერთო სასამართლოებში, ისე ნებისმიერი სხვა ქვეყნის, მათ შორის, ადამიანის უფლებათა ევროპულ სასამართლოში ან/და არბიტრაჟში.</t>
  </si>
  <si>
    <t>ა) საპრივატიზებო თანხა გადახდილია
ბ) დანარჩენ ვალდებულებებზე წარმოსადგენია ვალდებულებების შესრულების დამადასატრებელი აუდიტორული დასკვნა</t>
  </si>
  <si>
    <t>თელავის მუნიციპალიტეტში, სოფელ ნაფარეულში მდებარე 30613 კვ.მ. არასასოფლო-სამეურნეო დანიშნულების მიწის ნაკვეთი და მასზე არსებული N1 შენობა-ნაგებობა (მიწის (უძრავი ქონების) საკადასტრო კოდი №53.14.33.046)</t>
  </si>
  <si>
    <t>შპს „ლოპოტა“ (საიდენტიფიკაციო ნომერი 431176817).</t>
  </si>
  <si>
    <t>461595 ლარი</t>
  </si>
  <si>
    <t>27.05.2020</t>
  </si>
  <si>
    <t>27.02.2020 წლის N406 შევიდა ცვლილება 01.06.2020 წ. N892</t>
  </si>
  <si>
    <t>„ა) საპრივატიზებო თანხის გადახდა შესაბამისი ხელშეკრულების გაფორმებიდან 18 (თვრამეტი) თვის ვადაში შემდეგი გრაფიკის მიხედვით: ა.ა) შესაბამისი ხელშეკრულების გაფორმებიდან არაუმეტეს 1 (ერთი) თვის ვადაში - 20 000 (ოცი ათასი) ლარი;
ა.ბ) შესაბამისი ხელშეკრულების გაფორმებიდან არაუმეტეს 7 (შვიდი) თვის ვადაში - 100 000 (ასი ათასი) ლარი;
ა.გ) შესაბამისი ხელშეკრულების გაფორმებიდან არაუმეტეს 12 (თორმეტი) თვის ვადაში - 221 595 (ორას ოცდაერთი ათას ხუთას ოთხმოცდათხუთმეტი) ლარი;
ა.დ) შესაბამისი ხელშეკრულების გაფორმებიდან არაუმეტეს 15 (თხუთმეტი) თვის ვადაში - 341 595 (სამას ორმოცდაერთი ათას ხუთას ოთხმოცდათხუთმეტი) ლარი;
ა.ე) შესაბამისი ხელშეკრულების გაფორმებიდან არაუმეტეს 18 (თვრამეტი) თვის ვადაში - 461595 (ოთხას სამოცდაერთი ათას ხუთას ოთხმოცდათხუთმეტი) ლარი;“.
ბ) შესაბამისი ხელშეკრულების გაფორმებიდან არაუმეტეს 24 (ოცდაოთხი) თვის ვადაში, პირადად ან მესამე პირის მეშვეობით:
ბ.ა) ამ განკარგულების პირველი პუნქტით გათვალისწინებულ უძრავ ქონებაზე ან მის ნაწილზე ან/და შპს „ლოპოტას“ (საიდენტიფიკაციო ნომერი 431176817) საკუთრებაში არსებულ უძრავ ნივთებზე ან მათ ნაწილზე (მიწის (უძრავი ქონების) საკადასტრო კოდი: N53.14.33.052; N53.14.33.053), არანაკლებ 86 (ოთხმოცდაექვსი) ნომრის მქონე სასტუმრო კომპლექსის მშენებლობა, ექსპლუატაციაში მიღება, ფუნქციონირების დაწყება და სასტუმრო კომპლექსის ეზოს კეთილმოწყობა.
ბ.ბ) ამ პუნქტის „ბ.ა“ ქვეპუნქტით გათვალისწინებული ვალდებულების შესრულების მიზნით, არანაკლებ 2110000 (ორი მილიონ ას ათი ათასი) ლარის ინვესტიციის (დამატებული ღირებულების გადასახადის გათვალისწინების გარეშე) განხორციელება;</t>
  </si>
  <si>
    <t>ა.ა-ა.ბ) შესრულებული;
დანარჩენი ვალდებულებების შესრულების ვადა ჯერ არ დამდგარა</t>
  </si>
  <si>
    <t>მესტიის მუნიციპალიტეტი, ხაიშის ადმინისტრაციული ერთეული და სოფელი ჭუბერი, არასასოფლო-სამეურნეო დანიშნულების 16 ერთეული მიწის ნაკვეთის (ჯამში 1317 კვ.მ.) პრივატიზება - 42.15.39.957; 42.15.39.956; 42.15.39.948; 42.15.39.946; 42.15.39.098; 42.15.39.084; 42.15.39.081; 42.15.39.258; 42.16.41.090; 42.16.41.135; 42.16.41.134; 42.16.41.133; 42.16.41.132; 42.16.45.204; 42.16.42.780; 42.16.42.781</t>
  </si>
  <si>
    <t>შპს „ავსტრიან ჯორჯიან დეველოპმენტი“ (ს/ნ 404997232</t>
  </si>
  <si>
    <t>პრივატიზება - 47650 ლარი.,</t>
  </si>
  <si>
    <t>02.06.2020</t>
  </si>
  <si>
    <t>13.03.2020 წლის N533</t>
  </si>
  <si>
    <t>უძრავი ქონების საპრივატიზებო პირობებად განისაზღვროს:
ა) საპრივატიზებო თანხის გადახდა შესაბამისი ხელშეკრულების გაფორმებიდან 1 (ერთი) თვის ვადაში;
ბ) საქართველოს მთავრობას, შპს „ავსტრიან ჯორჯიან დეველოპმენტს“, სს „საქართველოს სახელმწიფო ელექტროსისტემას“, სს „გაერთიანებული ენერგეტიკული სისტემა საქრუსენერგოს“, შპს „ენერგოტრანსს“ და სს „ელექტროენერგეტიკული სისტემის კომერციულ ოპერატორს“ შორის 2016 წლის 19 ოქტომბერს გაფორმებული ურთიერთგაგების მემორანდუმით განსაზღვრული „ლახამი 1“ და „ლახამი 2“ ჰიდროელექტროსადგურების აშენება და ამავე მემორანდუმით განსაზღვრულ ვადაში ექსპლუატაციაში მიღება.</t>
  </si>
  <si>
    <t>ონის მუნიციპალიტეტი, სოფელი ღები საკუთრება: 3 ერთეული, ჯამში 2976 კვ.მ. არასასოფლო მიწა (88.12.26.089; 88.12.26.088; 88.12.26.091)</t>
  </si>
  <si>
    <t>შპს „ბერალი ჰესი“ 405344088</t>
  </si>
  <si>
    <t>საბაზრო ღირებულება 19700 ლ;</t>
  </si>
  <si>
    <t>04.05.2020</t>
  </si>
  <si>
    <t>19.03.2020 წლის N568</t>
  </si>
  <si>
    <t>საკუთრების პირობები: ა) საპრივატიზებო თანხის გადახდა 1 (ერთი) თვის ვადაში;
ბ) „ბერალი ჰესის“ აშენება და ამავე ხელშეკრულებით განსაზღვრულ ვადაში ექსპლუატაციაში მიღება.</t>
  </si>
  <si>
    <t>ა) შესრულებულია
ბ) შესრულების ვადა ჯერ არ დამდგარა</t>
  </si>
  <si>
    <t>წყალტუბო, ცაგერი, ტყიბული 43 ერთეული ჯამში 1 696 526 კვ.მ. - საკუთრება; ნამახვანი ჰესი</t>
  </si>
  <si>
    <t>შპს „ენკა რინიუებლზის“ 404507495</t>
  </si>
  <si>
    <t>43 ქონების საბაზრო ღირებულება 42 ლ;</t>
  </si>
  <si>
    <t>13.05.2020</t>
  </si>
  <si>
    <t>23.03.2020 წლის N581</t>
  </si>
  <si>
    <t>ა) საპრივატიზებო თანხის 43 ლარის გადახდა შესაბამისი ხელშეკრულების გაფორმებიდან 1 თვის ვადაში;
ბ) საქართველოს მთავრობასთან 2019 წლის 25 აპრილს გაფორმებული მშენებლობის, ფლობისა და ოპერირების ხელშეკრულებით განსაზღვრული „ნამახვანის“ ჰიდროელექტროსადგურების კასკადის აშენება და ექსპლუატაციაში მიღება.
გ) არსებული საავტომობილო გზის მონაკვეთის სანაცვლოდ, საკუთარი ხარჯებით, სახელმწიფოს სასარგებლოდ, საავტომობილო გზის ახალი მონაკვეთის მშენებლობა და ექსპლუატაციაში მიღება, საავტომობილო გზების დეპარტამენტთან შეთანხმებულ ვადასა და პროექტით განსაზღვრულ განთვისების ზოლში, მასთან შეთანხმებული, საპროექტო დოკუმენტაციის მიხედვით. ამასთან, საავტომობილო გზის ახალი მონაკვეთის საგარანტიო პერიოდი უნდა განისაზღვროს აღნიშნული გზის მონაკვეთის ექსპლუატაციაში მიღების დღიდან, არანაკლებ 2 წლის ვადით.
გ) არსებული საავტომობილო გზის გადაცემის შემთხვევაში, საავტომობილო გზის დატბორვა განხორციელდეს მხოლოდ მას შემდეგ, რაც ახალი გზა შევა ექსპლუატაციაში, ასევე აღნიშნული დატბორვის თარიღი შეთანხმდეს საავტომობილო გზების დეპარტამენტთან.</t>
  </si>
  <si>
    <t>ა) შესრულებულია
ბ-გ) შესრულების ვადა ჯერ არ დამდგარა</t>
  </si>
  <si>
    <t>სამტრედიის მუნიციპალიტეტში, სოფელ ღანირში მდებარე 1388 კვ.მ. არასასოფლო-სამეურნეო დანიშნულების მიწის ნაკვეთი (მიწის (უძრავი ქონების) საკადასტრო კოდი N34.01.46.381) და ყაზბეგის მუნიციპალიტეტში, დაბა გუდაურში მდებარე 20 კვ.მ. არასასოფლო-სამეურნეო დანიშნულების მიწის ნაკვეთი (მიწის (უძრავი ქონების) საკადასტრო კოდი N74.06.14.163)</t>
  </si>
  <si>
    <t>სს „ენერგო-პრო ჯორჯია“ (საიდენტიფიკაციო კოდი №205169066).</t>
  </si>
  <si>
    <t>9 363 (ცხრა ათას სამას სამოცდასამი) ლარი</t>
  </si>
  <si>
    <t>18.06.2020</t>
  </si>
  <si>
    <t>02.04.2020 წელი N631</t>
  </si>
  <si>
    <t>2. ამ განკარგულების პირველი პუნქტით განსაზღვრული უძრავი ქონების საპრივატიზებო პირობად განისაზღვროს, საპრივატიზებო თანხის გადახდა შესაბამისი ხელშეკრულების გაფორმებიდან ერთი თვის ვადაში;
3. ამ განკარგულების მე-2 პუნქტით განსაზღვრული საპრივატიზებო პირობის გარდა:
ა) N74.06.14.163 საკადასტრო კოდით რეგისტრირებული უძრავი ქონების საპრივატიზებო პირობად განისაზღვროს, ამავე უძრავ ქონებაზე ან მის ნაწილზე, პირადად ან მესამე პირის მეშვეობით, შესაბამისი ხელშეკრულების გაფორმებიდან 12 (თორმეტი) თვის ვადაში სატრანსფორმატორო პუნქტის განთავსება.</t>
  </si>
  <si>
    <t>ა) საპრივატიზებო თანხა გადახდილია
ბ) სატრანსფორმატორო პუნქტის განთავსების ვალდებულების შესრულების ვადა ჯერ არ დამდგარა</t>
  </si>
  <si>
    <t>ქალაქ თბილისში, რუსთაველის გამზირ N37-ში არსებულ 3390 კვ.მ. არასასოფლო-სამეურნეო დანიშნულების მიწის ნაკვეთზე მდებარე 213.92 კვ.მ. სარდაფი (-1 დონე) და 30.65 კვ.მ. ანტრესოლი (ს/კ 01.15.04.001.001.01.621), 255.62 კვ.მ. სარდაფი (-1 დონე) (ს/კ 01.15.04.001.001.01.622), 780.78 კვ.მ. სარდაფი (-1 დონე) (ს/კ 01.15.04.001.001.01.623) და 1587.23 კვ.მ. სარდაფი (-2 დონე) (ს/კ 01.15.04.001.001.01.624)</t>
  </si>
  <si>
    <t>შპს „ცენტრ პლაზა“ (ს/ნ 204483335)</t>
  </si>
  <si>
    <t>29.05.2020</t>
  </si>
  <si>
    <t>23.04.2020 წლის N704</t>
  </si>
  <si>
    <t>ა) საპრივატიზებო თანხის გადახდა შესაბამისი ხელშეკრულების გაფორმებიდან 1 (ერთი) თვის ვადაში;
ბ) შესაბამისი ხელშეკრულების გაფორმებიდან 48 (ორმოცდარვა) თვის ვადაში, პირადად ან მესამე პირის მეშვეობით, ამ განკარგულების პირველი პუნქტითა და დანართით განსაზღვრულ უძრავ ქონებაზე ან მათ ნაწილზე სარეკონსტრუქციო და სარემონტო სამუშაოების განხორციელება;
გ) ამ პუნქტის „ბ“ ქვეპუნქტით გათვალისწინებული ვალდებულების შესასრულებლად, პირადად ან მესამე პირის მეშვეობით, არანაკლებ 2 500 000 (ორი მილიონ ხუთასი ათასი) ლარის ინვესტიციის (დამატებული ღირებულების გადასახადის გათვალისწინების გარეშე) განხორციელება;
დ) შესაბამისი ხელშეკრულების გაფორმებიდან არაუმეტეს 1 (ერთი) თვის ვადაში, საქართველოს განათლების, მეცნიერების, კულტურისა და სპორტის სამინისტროს მმართველობის სფეროში მოქმედ სსიპ - საქართველოს კულტურული მემკვიდრეობის დაცვის ეროვნულ სააგენტოსთან ამ განკარგულების პირველი პუნქტით გათვალისწინებულ უძრავ ქონებაზე არსებული კულტურული მემკვიდრეობის ძეგლის სტატუსის მქონე შენობა-ნაგებობის თაობაზე ძეგლის მოვლა-პატრონობის ხელშეკრულების გაფორმება. ე) განკარგულების გამოცემიდან 1 (ერთი) თვის ვადაში, სს „სილქნეტის“ (ს/ნ 204566978) მხრიდან, სახელმწიფოსა და შპს „საქართველოს გაერთიანებული წყალმომარაგების კომპანიის“ (ს/კ N412670097) მიმართ, მესტიის მუნიციპალიტეტში, დაბა მესტიაში, გაბლიანის ქუჩაზე მდებარე არასასოფლო-სამეურნეო დანიშნულების 82 კვ.მ. (ს/კ N42.06.39.009), 290 კვ. მ. (ს/კ N42.06.39.010) და 2 082 კვ.მ. (ს/კ N42.06.39.018) მიწის ნაკვეთებთან და ასევე, სახელმწიფოს მიმართ მესტიის მუნიციპალიტეტში, ი. გაბლიანის ქ. N1-ში მდებარე 1316 კვ.მ. არასასოფლო-სამეურნეო დანიშნულების მიწის ნაკვეთსა და მასზე განთავსებულ N1-N2 შენობა-ნაგებობებთან (ს/კ 42.06.39.032) დაკავშირებულ ქონებრივი ან სხვა სახის ზიანის ანაზღაურებაზე, ასევე, ყოველგვარ მოთხოვნაზე (მათ შორის, საქართველოს საერთო სასამართლოების გადაწყვეტილებით დადგენილი), საჩივარზე, სარჩელზე უარის თქმა (მათ შორის, N42.06.01.412 საკადასტრო კოდით რეგისტრირებულ უძრავ ქონებასთან მიმართებით), როგორც საქართველოს საერთო სასამართლოებში, ისე, ნებისმიერი სხვა ქვეყნის, მათ შორის, ადამიანის უფლებათა ევროპულ სასამართლოში ან/და არბიტრაჟში.
ვ). შესაბამისი ხელშეკრულების გაფორმებიდან არაუგვიანეს 5 (ხუთი) დღის ვადაში, სს „სილქნეტის“ (ს/ნ 204566978) საკუთრებაში არსებული მესტიის მუნიციპალიტეტში, დაბა მესტიაში მდებარე არასასოფლო-სამეურნეო დანიშნულების 5185.30 კვ.მ. (დაუზუსტებელი) მიწის ნაკვეთის და მასზე განთავსებული შენობა-ნაგებობების (ს/კ N42.06.01.412) სახელმწიფოსათვის უსასყიდლოდ საკუთრებაში გადაცემის უზრუნველყოფა.</t>
  </si>
  <si>
    <t>ა, ბ, ვ) შესრულებულია
დანარჩენი ვადებულებების შესრულების ვადა ჯერ არ დამდგარა</t>
  </si>
  <si>
    <t>გარდაბანში, სოფელ მარტყოფში მდებარე 36 კვ.მ. არასასოფლო-სამეურნეო დანიშნულების მიწის ნაკვეთი (ს/კ N81.10.40.027), გარდაბნის მუნიციპალიტეტში, სოფელ გამარჯვებაში მდებარე არასასოფლო-სამეურნეო დანიშნულების 36 კვ.მ. (ს/კ 81.07.04.603), 36 კვ.მ. (ს/კ 81.07.04.604), 36 კვ.მ. (ს/კ 81.07.04.605) და 36 კვ.მ. (ს/კ 81.07.04.606) მიწის ნაკვეთები</t>
  </si>
  <si>
    <t>სს „ენერგო-პრო ჯორჯია“ (ს/ნ №205169066).</t>
  </si>
  <si>
    <t>2700 (ორი ათას შვიდასი) ლარი</t>
  </si>
  <si>
    <t>24.04.2020 წლის N721</t>
  </si>
  <si>
    <t>უძრავი ქონების საპრივატიზებო პირობებად განისაზღვროს:
ა) საპრივატიზებო თანხის გადახდა შესაბამისი ხელშეკრულების გაფორმებიდან ერთი თვის ვადაში;
ბ) შესაბამისი ხელშეკრულების გაფორმებიდან არაუმეტეს 24 (ოცდაოთხი) თვის ვადაში, ამ განკარგულების პირველი პუნქტით განსაზღვრულ უძრავ ქონებაზე 35 კვ-იანი ძაბვის ელექტროგამცემი ხაზის განთავსება.</t>
  </si>
  <si>
    <t>ა) საპრივატიზებო თანხა გადახდილია
ბ) ელექტროგადამცემი ხაზის განთავსების ვალდებულების შესრულების ვადა ჯერ არ დამდგარა</t>
  </si>
  <si>
    <t>დედოფლისწყაროს მუნიცუპალიტეტის სოფლებ ზემო ქედში, ქვემო ქედში, არხილოსკალოში და ქობულეთის მუნიციპალიტეტეის სოფლებ ზედა და ქვედა აჭყვიში მდებარე 6 ერთეული ხაზოვანი ნაგებობა, ჯამურად 150 580,49 ‬გრძივი მეტრი. საკადასტრო კოდი: 52.00.192, 52.00.191, 52.00.190, 52.00.189, 20.00.427 და 20.00.428</t>
  </si>
  <si>
    <t>შპს „სოკარ ჯორჯია გაზი” (ს/კ N202403121).</t>
  </si>
  <si>
    <t>6 103 516.99 ლარი</t>
  </si>
  <si>
    <t>28.05.2020 წლის N868</t>
  </si>
  <si>
    <t>უძრავი ქონების საპრივატიზებო პირობად განისაზღვროს ამავე უძრავი ქონების საპრივატიზებო თანხის, 6 103 516.99 (ექვსი მილიონ ას სამი ათას ხუთას თექვსმეტი ლარი და ოთხმოცდაცხრამეტი თეთრი) ლარის გადახდა განკარგულების დანართი N2-ით გათვალისწინებული გრაფიკის მიხედვით.</t>
  </si>
  <si>
    <t>ოზურგეთის მუნიციპალიტეტის სოფელ მთისპირში მდებარე 5 ერთეული არასასოფლო-სამეურნეო დანიშნულების მიწის ნაკვეთი: 26.24.14.113; 26.24.14.114; 26.24.14.115; 26.24.14.118; 26.24.14.119</t>
  </si>
  <si>
    <t>შპს „ბახვი ჰაიდრო პაუერი“ (ს/ნ 205270810)</t>
  </si>
  <si>
    <t>7242 ლარი</t>
  </si>
  <si>
    <t>16.06.2020</t>
  </si>
  <si>
    <t>05.06.2020 წლის N928</t>
  </si>
  <si>
    <t>უძრავი ქონების საპრივატიზებო პირობად განისაზღვროს საპრივატიზებო თანხის გადახდა შესაბამისი ხელშეკრულების გაფორმებიდან 1 (ერთი) თვის ვადაში;</t>
  </si>
  <si>
    <t>ბორჯომის მუნიციპალიტეტში, დაბა ბაკურიანსა და სოფელ დიდ მიტარბში მდებარე 24 ერთეული არასასოფლო-სამეურნეო დანიშნულების მიწის ნაკვეთი (ჯამში 216 კვ.მ.): 64.30.08.459; 64.30.08.460; 64.30.08.462; 64.34.01.758; 64.34.01.759; 64.34.01.760; 64.34.01.761; 64.34.01.762; 64.34.01.763; 64.34.01.764; 64.34.01.765; 64.34.01.766; 64.34.01.767; 64.34.01.768; 64.34.01.770; 64.34.01.771; 64.34.01.772; 64.34.01.773; 64.34.01.775; 64.34.01.777; 64.34.01.779; 64.34.01.778; 64.34.01.781 და 64.34.01.782</t>
  </si>
  <si>
    <t>ფიზიკური პირი გიორგი აზარიაშვილი.</t>
  </si>
  <si>
    <t>43 200 ლარი</t>
  </si>
  <si>
    <t>08.07.2020</t>
  </si>
  <si>
    <t>11.06.2020 წლის N970</t>
  </si>
  <si>
    <t>საპრივატიზებო პირობებად განისაზღვროს:
ა) საპრივატიზებო თანხის გადახდა შესაბამისი ხელშეკრულების გაფორმებიდან 1 (ერთი) თვის ვადაში;
ბ) 2022 წლის 1 დეკემბრამდე, პირადად ან მესამე პირის მეშვეობით, „ბაკურიანის სარეკრეაციო ტერიტორიის ქალაქმშენებლობითი გეგმების დამტკიცების თაობაზე“ საქართველოს მთავრობის 2019 წლის 2 დეკემბრის N591 დადგენილებით დამტკიცებული ქალაქთმშენებლობითი გეგმებისა (შემდეგში, „ქალაქმშენებლობითი გეგმები“) და შპს „მთის კურორტების განვითარების კომპანიასთან“ (ს/ნ N215096367) შეთანხმებული სამშენებლო და საპროექტო დოკუმენტაციის საფუძველზე, დაბა ბაკურიანში ერთდროულად მგზავრების ორმხრივი მიმართულებით მოძრაობის, საათში არანაკლებ 1 800 ადამიანის მომსახურებისა და არანაკლებ 5,0 მ/წამი სიჩქარის შესაძლებლობების მქონე, ჩახსნადი ტიპის (DC6 – Detachable chairlift) საბაგიროს (რომელიც უნდა მოიცავდეს (მაგრამ შესაძლოა არ შემოიფარგლებოდეს) არანაკლებ 6 ადამიანზე გათვლილი ტევადობის სავარძელ(ებ)ს და ავარიული მართვის სისტემას) და არანაკლებ 120 (ას ოცი) ავტომობილზე გათვლილი ავტოსადგომის შექმნა, ექსპლუატაციაში მიღება და ფუნქციონირების დაწყება;
გ) „ბ“ ქვეპუნქტში გათვალისწინებული ინფრასტრუქტურა დამატებით უნდა აკმაყოფილებდეს შემდეგ პირობებს:
გ.ა) საბაგირო გზა წარმოებული უნდა იყოს იტალიის/საფრანგეთის/ავსტრიის/შვეიცარიის/ჩეხეთის სახელმწიფო(ები)ს ტერიტორიაზე და ყველა გამოყენებული მასალა უნდა შეესაბამებოდეს ამავე სახელმწიფო(ები)ს სტანდარტის ნორმებს და მოთხოვნებს;
გ.ბ) საბაგირო გზა წარმოებული უნდა იყოს შპს „მთის კურორტების განვითარების კომპანიის“ მიერ განსაზღვრული მთის რელიეფის გათვალისწინებით;
გ.გ) საბაგირო გზა აღჭურვილი უნდა იქნეს ევროკავშირის სტანდარტების თანამედროვე უსაფრთხოების სისტემებით, ასევე, სასრიალო არეალში უნდა ფუნქციონირებდეს ლიცენზირებული პერსონალით (არანაკალებ 10 (ათი) ადამიანი) დაკომპლექტებული სამაშველო სამსახური. ასევე, საბაგიროს უნდა გააჩნდეს საევაკუაციო გეგმა;
გ.დ) საბილეთო გამშვები სისტემა უნდა იყოს SKI DATA-ს სისტემის და ჩართული უნდა იყოს შპს „მთის კურორტების განვითარების კომპანიის“ (ს/ნ N215096367) ერთიან საგადახდო (საბილეთო) სისტემაში (მათ შორის, არ უნდა აღემატებოდეს შპს „მთის კურორტების განვითარების კომპანიის“ მიერ დაწესებული ბილეთების სატარიფო განაკვეთს);
გ.ე) საბაგიროების ექსპლუატაციაში გასაშვებად, წარმოდგენილი უნდა იქნეს საექსპერტო დასკვნა, რომელიც მომზადებული იქნება ამ განკარგულების გამოცემის დროს ე.წ. „დიდ ოთხეულში“ შემავალი ერთ-ერთი აუდიტორული კომპანიის მიერ, ასევე ქართული აკრედიტირებული საექსპერტო კომპანიის მიერ შემოწმებული საბაგიროს საექსპერტო შეფასება და მოპოვებული უნდა იქნეს შესაბამისი ინსპექტირების სერტიფიკატი.
დ) ამ განკარგულების გამოცემიდან არაუმეტეს 18 (თვრამეტი) თვის ვადაში, პირადად ან მესამე პირის მეშვეობით, „ქალაქთმშენებლობითი გეგმებისა“ და შპს „მთის კურორტების განვითარების კომპანიასთან“ (ს/ნ N215096367) წინასწარ შეთანხმებული საპროექტო დოკუმენტაციის საფუძველზე შესაბამისი სამშენებლო ნებართვის მოპოვება, ხოლო შესაბამისი მშენებლობის ნებართვის გაცემამდე, მაგრამ არაუმეტეს ამ განკარგულების საფუძველზე შესაბამისი ხელშეკრულების გაფორმებიდან 12 (თორმეტი) თვის ვადაში, ამ განკარგულების მე-2 პუნქტის „ბ“ ქვეპუნქტით განსაზღვრული საბაგიროს მშენებლობისთვის საჭირო მიწის ნაკვეთების იდენტიფიცირება.
3. ამ განკარგულების მე-2 პუნქტის „დ“ ქვეპუნქტით გათვალისწინებული მიწის ნაკვეთ(ებ)ის იდენტიფიცირების შემდეგ, თუკი აღნიშნული მიწის ნაკვეთ(ებ)ი წარმოადგენს სახელმწიფოს საკუთრებას და არ არის დაგეგმილი სახელმწიფო ორგანოების მიერ მისი/მათი გამოყენება/განვითარება, გიორგი აზარიაშვილის საქართველოს ეკონომიკისა და მდგრადი განვითარების სამინისტროს სისტემაში შემავალი საჯარო სამართლის იურიდიული პირის - სახელმწიფო ქონების ეროვნული სააგენტოსათვის წარდგენილი განცხადების საფუძველზე, აღნიშნული ქვეპუნქტით გათვალისწინებული 12 (თორმეტი) თვიანი ვადის ამოწურვიდან 3 (სამი) თვის ვადაში, საქართველოს მთავრობის განკარგულების საფუძველზე, განხორციელდეს მისი (მათი) ფიზიკური პირი გიორგი აზარიაშვილისათვის პირდაპირი მიყიდვის ფორმით პრივატიზება, საბაზრო ღირებულებით ან საქართველოს მთავრობის შესაბამისი განკარგულების საფუძველზე, იმავე ვადაში, შესაბამისი მიწის ნაკვეთ(ებ)ის ფიზიკური პირი გიორგი აზარიაშვილისათვის საკუთრების უფლებით გადაცემის სანაცვლოდ, განხორციელდეს ამ განკარგულების პირველი პუნქტით გათვალისწინებული უძრავი ქონების ან მათი ნაწილის სახელმწიფო საკუთრებაში გადაცემა, ხოლო ურთიერთგადასაცემი ქონების არატოლფასოვნების შემთხვევაში, უზრუნველყოფილი იქნეს შესაბამისი ფულადი თანხის ანაზღაურება სახელმწიფო ბიუჯეტის სასარგებლოდ.</t>
  </si>
  <si>
    <t>ა) შესრულებულია;
დანარჩენი ვალდებულებების შესრულების ვადა ჯერ არ დამდგარა</t>
  </si>
  <si>
    <t>ქალაქ გორში, ჭონქაძის ქუჩის მიმდებარედ არსებული 20 კვ.მ. არასასოფლო-სამეურნეო დანიშნულების მიწის ნაკვეთი (მიწის (უძრავი ქონების) საკადასტრო კოდი №66.45.27.245)</t>
  </si>
  <si>
    <t>2 000 (ორი ათასი) ლარი</t>
  </si>
  <si>
    <t>23.07.2020 წლის N1305</t>
  </si>
  <si>
    <t>უძრავი ქონების საპრივატიზებო პირობად განისაზღვროს, საპრივატიზებო თანხის გადახდა შესაბამისი ხელშეკრულების გაფორმებიდან ერთი თვის ვადაში;</t>
  </si>
  <si>
    <t>ხულოსა და შუახევის მუნიციპალიტეტებში მდებარე 77 ერთეული არასასოფლო-სამეურნეო დანიშნულების მიწის ნაკვეთი: 23.08.35.259 23.08.35.353 23.08.35.257 23.08.35.256 23.08.35.266 23.08.31.330 23.08.31.339 23.08.31.331 23.08.31.334 23.08.35.268 23.08.35.265 23.08.35.267 23.08.35.264 23.08.35.263 23.08.35.258 23.08.31.340 23.08.31.327 23.08.31.337 23.08.31.333 23.08.31.336 23.08.31.338 23.08.31.335 23.07.36.032 24.01.38.179 24.01.33.281 24.01.33.278 24.01.37.328 24.01.38.178 24.01.38.177 24.01.34.299 24.01.34.249 24.02.34.065.017 24.02.34.065.031 24.01.34.244 24.01.34.245 24.01.33.279 24.02.32.057.014 24.02.35.028.009 24.02.32.063.047 24.01.34.298 24.02.31.007.028 24.02.31.007.030 24.02.31.136.007 24.02.31.136.006 24.02.31.136.004 23.08.35.260; 23.08.35.269; 23.08.35.352; 23.08.35.270; 23.08.35.420; 23.08.31.332; 23.08.35.255; 23.08.31.328; 23.08.35.419; 23.08.31.329; 24.01.38.275; 24.01.38.280; 24.01.37.375; 24.01.37.376; 24.01.37.366; 24.01.32.128; 24.01.32.127; 24.01.32.215; 24.01.32.126; 24.01.33.327; 24.01.34.246; 24.01.34.243; 24.01.34.248; 24.02.34.065.032; 24.02.34.065.079; 24.02.34.064.025; 24.02.35.044.009; 24.02.35.044.008; 24.02.35.030.009; 24.02.35.029.030; 24.02.31.025.052; 24.02.32.056.004</t>
  </si>
  <si>
    <t>შპს „აჭარისწყალი ჯორჯია“ (საიდენტიფიკაციო ნომერი 404401438)</t>
  </si>
  <si>
    <t>2024 (ორი ათას ოცდაოთხი) ლარი</t>
  </si>
  <si>
    <t>07.08.2020</t>
  </si>
  <si>
    <t>23.07.2020 წლის N1340</t>
  </si>
  <si>
    <t>უძრავი ქონების საპრივატიზებო პირობებად განისაზღვროს:
ა) საპრივატიზებო თანხის გადახდა შესაბამისი ხელშეკრულების გაფორმებიდან 1 (ერთი) თვის ვადაში;
ბ) საქართველოს მთავრობას, „Clean Energy Invest As“-სა და შპს „აჭარისწყალი ჯორჯიას“ შორის 2011 წლის 10 ივნისს გაფორმებული შეთანხმებით განსაზღვრული სხალთის ჰიდროელექტროსადგურის აშენება და ამავე შეთანხმებით განსაზღვრულ ვადაში ექსპლუატაციაში მიღება.</t>
  </si>
  <si>
    <t>ა) შესრულებულია;
ბ) დარღვეული</t>
  </si>
  <si>
    <t>ეკონომიკის სამინისტროში მიმდინარეობს საქმისწარმოება შესრულების ვადის გაზრდასთან დაკავშირებით.</t>
  </si>
  <si>
    <t>მარნეულის, მცხეთის, ტყიბულის, ზესტაფონის, ბაღდადის, ვანის, თერჯოლის, ლანჩხუთის, ხობის, ზუგდიდის და გორის მუნიციპალიტეტებში მდებარე, ჯამში 137,256.64 ‬გრძივი მეტრი, 20 ერთეული ხაზოვანი ნაგებობა: 83.00.704., 72.00.794., 72.00.796., 72.00.797., 33.00.109., 32.00.556., 32.00.557, 30.00.465., 31.00.371., 33.00.386., 33.00.388., 33.00.387., 27.00.260., 27.00.261., 45.00.171., 43.00.373., 43.00.374., 43.00.378., 43.00.372., 66.00.859</t>
  </si>
  <si>
    <t>4 004 939.45 ლარი</t>
  </si>
  <si>
    <t>14.09.2020</t>
  </si>
  <si>
    <t>23.07.2020 წლის N1344</t>
  </si>
  <si>
    <t>უძრავი ქონების საპრივატიზებო პირობად განისაზღვროს ამავე უძრავი ქონების საპრივატიზებო თანხის, 4 004 939.45 (ოთხი მილიონ ოთხი ათას ცხრაას ოცდაცხრამეტი ლარი და ორმოცდახუთი თეთრი) ლარის გადახდა ამ განკარგულების დანართი N2-ით გათვალისწინებული გრაფიკის მიხედვით.</t>
  </si>
  <si>
    <t>ჩხოროწყუს მუნიციპალიტეტში, სოფელ მუხურში მდებარე 12217 კვ.მ. არასასოფლო-სამეურნეო დანიშნულების მიწის ნაკვეთი (მიწის (უძრავი ქონების) საკადასტრო კოდი: 46.15.35.094)</t>
  </si>
  <si>
    <t>შპს „ქართული საინვესტიციო ჯგუფი ენერგია“ (საიდენტიფიკაციო ნომერი 205256177)</t>
  </si>
  <si>
    <t>24400 ლარი</t>
  </si>
  <si>
    <t>21.08.2020</t>
  </si>
  <si>
    <t>06.08.2020 წლის N1457</t>
  </si>
  <si>
    <t>ა) საპრივატიზებო საფასურის გადახდა, შესაბამისი ხელშეკრულების გაფორმებიდან 1 (ერთი) თვის ვადაში;
ბ) საქართველოს მთავრობას, სს „ელექტროენერგეტიკული სისტემის კომერციულ ოპერატორს“ და შპს „ქართული საინვესტიციო ჯგუფი ენერგიას“ შორის 2015 წლის 20 აგვისტოს გაფორმებული ურთიერთგაგების მემორანდუმით გათვალისწინებული „ხობი 2 ჰესის“ აშენება და ექსპლუატაციაში მიღება.</t>
  </si>
  <si>
    <t>ქალაქ თბილისში, ჭირნახულის ქუჩა №12-ში მდებარე 18 895 კვ.მ. არასასოფლო-სამეურნეო დანიშნულების მიწის ნაკვეთი და მასზე განთავსებული №1-№11 შენობა-ნაგებობები (მიწის (უძრავი ქონების) საკადასტრო კოდი №01.19.14.004.216), რკინიგზის ლიანდაგი, 206 მ. (მიწის (უძრავი ქონების) საკადასტრო კოდი №01.01.972) და რკინიგზის ლიანდაგი, 260.37 მ. (მიწის (უძრავი ქონების) საკადასტრო კოდი №01.04.591)</t>
  </si>
  <si>
    <t>სს „თბილპოლიმერი“ (ს/ნ №208143855).</t>
  </si>
  <si>
    <t>500 000 (ხუთასი ათასი) ლარი</t>
  </si>
  <si>
    <t>29.10.2020</t>
  </si>
  <si>
    <t>27.08.2020 წლის N1659</t>
  </si>
  <si>
    <t>უძრავი ქონების საპრივატიზებო პირობებად განისაზღვროს: ა) საპრივატიზებო თანხის გადახდა შესაბამისი ხელშეკრულების გაფორმებიდან 1 (ერთი) თვის ვადაში;
ბ) შესაბამისი ხელშეკრულების გაფორმებიდან 24 (ოცდაოთხი) თვის ვადაში, პირადად ან მესამე პირის მეშვეობით, ამ განკარგულების პირველი პუნქტით განსაზღვრული უძრავი ქონების ან მისი ნაწილის განვითარების მიზნით, არანაკლებ 2 000 000 (ორი მილიონი) ლარის ინვესტიციის (დამატებული ღირებულების გადასახადის გათვალისწინების გარეშე) განხორციელება.
3. სს „თბილპოლიმერი“ (ს/ნ №208143855) ვალდებულია, ამ განკარგულების მე-2 პუნქტით გათვალისწინებული საპრივატიზებო პირობების შესრულების (მათ შორის, ვალდებულებ(ებ)ის შეუსრულებლობისათვის შესაბამისი ხელშეკრულების საფუძველზე დაკისრებული პირგასამტეხლოს გადახდის) უზრუნველსაყოფად, შესაბამისი ხელშეკრულების გაფორმებამდე წარმოადგინოს ამავე პუნქტის „ბ“ ქვეპუნქტით განსაზღვრული ინვესტიციის არანაკლებ 10%-ის ოდენობის უპირობო და გამოუხმობი საბანკო გარანტია, რომელიც არანაკლებ 4 (ოთხი) თვით უნდა აღემატებოდეს, ამავე ქვეპუნქტით გათვალისწინებული ვალდებულების შესრულების ვადას.
4. ამ განკარგულების პირველი, მე-2 და მე-3 პუნქტები ძალაში შევიდეს სს „თბილპოლიმერის“ (ს/ნ №208143855) მიერ წინამდებარე განკარგულების გამოცემიდან 1 (ერთი) თვის ვადაში, სახელმწიფოს მიმართ, ამ განკარგულების პირველი პუნქტით გათვალისწინებულ უძრავ ქონებასთან დაკავშირებულ ყოველგვარ მოთხოვნაზე (მათ შორის, საქართველოს საერთო სასამართლოების გადაწყვეტილებით დადგენილი), საჩივარზე, სარჩელზე, მათ შორის, თბილისის საქალაქო სასამართლოს ადმინისტრაციულ საქმეთა კოლეგიაში წარდგენილ სასარჩელო მოთხოვნაზე სსიპ - საჯარო რეესტრის ეროვნული სააგენტოს მიმართ (მესამე პირი: სსიპ - სახელმწიფო ქონების ეროვნული სააგენტო, საქმე №3/1356-20, წარმოებაში მიღების თარიღი 17.03.2020წ.) და საქართველოს ეკონომიკისა და მდგრადი განვითარების სამინისტროს წარმოებაში არსებულ სს „თბილმეორადპოლიმერის“ 2020 წლის N2448/1 ადმინისტრაციულ საჩივარზე უარის თქმის შემთხვევაში, როგორც საქართველოს საერთო სასამართლოებში, ისე, ნებისმიერი სხვა ქვეყნის, მათ შორის, ადამიანის უფლებათა ევროპულ სასამართლოში ან/და არბიტრაჟში.</t>
  </si>
  <si>
    <t>დედოფლისწყაროს მუნიციპალიტეტში მდებარე 4 ხაზოვანი 52.00.192, 52.00.191,52.00.190 და 52.00.189</t>
  </si>
  <si>
    <t>შპს „სოკარ ჯორჯია გაზი” (ს/კ N202403121)</t>
  </si>
  <si>
    <t>4 428 830.56 ლარი</t>
  </si>
  <si>
    <t>03.09.2020 წლის N1702</t>
  </si>
  <si>
    <t>უძრავი ქონების საპრივატიზებო პირობად განისაზღვროს ამავე უძრავი ქონების საპრივატიზებო თანხის, 4 428 830.56 (ოთხი მილიონ ოთხას ოცდარვა ათას რვაას ოცდაათი ლარი და ორმოცდათექვსმეტი თეთრი) ლარის გადახდა ამ განკარგულების დანართი N2-ით გათვალისწინებული გრაფიკის მიხედვით.</t>
  </si>
  <si>
    <t>ამბროლაურის მუნიციპალიტეტი, სოფელი ურავი, 20 ერთეული არასასოფლო სამეურნეო დანიშნულების მიწის ნაკვეთები: 86.01.26.001; 86.01.26.002; 86.01.26.003; 86.01.26.004; 86.01.26.005; 86.01.26.006; 86.01.31.001; 86.01.31.002; 86.01.31.003; 86.01.31.004; 86.01.31.005; 86.01.31.006; 86.01.31.007; 86.01.31.008; 86.01.31.009; 86.01.31.010; 86.01.31.011; 86.01.31.012; 86.01.30.001; 86.01.29.006</t>
  </si>
  <si>
    <t>შპს „საერთაშორისო ენერგო კორპორაცია" (ს/ნ 405264057)</t>
  </si>
  <si>
    <t>პრივატიზება - 118380 ლარი.,</t>
  </si>
  <si>
    <t>21.10.2020</t>
  </si>
  <si>
    <t>17.09.2020 წლის N1832</t>
  </si>
  <si>
    <t>უძრავი ქონების საპრივატიზებო პირობებად განისაზღვროს:
ა) საპრივატიზებო თანხის გადახდა შესაბამისი ხელშეკრულების გაფორმებიდან 1 (ერთი) თვის ვადაში;
ბ) საქართველოს მთავრობას და შპს „საერთაშორისო ენერგო კორპორაციას" შორის 2020 წლის 12 თებერვალს გაფორმებული ურთიერთგაგების მემორანდუმით განსაზღვრული „ლუხუნი 2“ ჰესის აშენება და ექსპლუატაციაში მიღება.</t>
  </si>
  <si>
    <t>ზუგდიდის მუნიციპალიტეტი, სოფელი ოქტომბერი., ზუგდიდის მუნიციპალიტეტი,სოფელი ჩხორია, ხობის მუნიციპალიტეტი,სოფელი ბულიწყუ., ქალაქი წალენჯიხა, ჩოხატაურის მუნიციპალიტეტი, სოფელი ქვენობანი, წალენჯიხის მუნიციპალიტეტი, ხობის მუნიციპალიტეტის სოფელ ძველი ხიბულა, ჩხოროწყუს მუნიციპალიტეტი, დაბა ჩხოროწყუ, ზუგდიდის მუნიციპალიტეტი,სოფელი ჭაქვინჯი, ლანჩხუთის მუნიციპალიტეტი, სოფელი აცანა, ლანჩხუთის მუნიციპალიტეტი, სოფელი ჭალა, ხარაგაულის მუნიციპალიტეტი სოფელი ლაშე, ხარაგაულის მუნიციპალიტეტი, სოფელი კიცხი, მცხეთის მუნიციპალიტეტი, სოფელი ცხვარიჭამიაში მდებარე 33 ხაზოვანი ნაგებობა:43.00.380; 43.00.375; 45.00.173; 45.00.175; 45.00.176; 45.00.177; 47.00.093; 47.00.094; 28.00.192; 28.00.193; 28.00.616; 47.00.096; 45.00.179; 46.00.019; 45.00.181; 43.00.394; 27.00.266; 27.00.267; 27.00.265; 36.00.519; 36.00.523; 36.00.518; 36.00.517; 36.00.522; 36.00.179; 36.00.524; 36.00.181; 36.00.521; 36.00.520; 36.00.525; 36.00.180; 36.00.516; 72.00.811;</t>
  </si>
  <si>
    <t>31 042 936.30 ლარი</t>
  </si>
  <si>
    <t>17.09.2020 წლის N1821</t>
  </si>
  <si>
    <t>უძრავი ქონების საპრივატიზებო პირობად განისაზღვროს ამავე უძრავი ქონების საპრივატიზებო თანხის, 31 042 936.30 (ოცდათერთმეტი მილიონ ორმოცდაორი ათას ცხრაას ოცდათექვსმეტი ლარი და ოცდაათი თეთრი) ლარის გადახდა განკარგულების დანართი N2-ით გათვალისწინებული გრაფიკის მიხედვით.</t>
  </si>
  <si>
    <t>ქალაქ თბილისში, კონსტიტუციის ქუჩა N6/ ქალაქ თბილისში, ჩუბინაშვილის ქუჩა N52-ში მდებარე 15913 კვ.მ. არასასოფლო-სამეურნეო დანიშნულების მიწის ნაკვეთი და მასზე განთავსებული N1-N6 შენობა-ნაგებობები (მიწის (უძრავი ქონების) საკადასტრო კოდი №01.16.01.009.001)</t>
  </si>
  <si>
    <t>შპს „სითი ლოფტი“ (ს.ნ. 404909934).</t>
  </si>
  <si>
    <t>1 ლარი</t>
  </si>
  <si>
    <t>14.12.2020 ცვლილება: 16.02.2021</t>
  </si>
  <si>
    <t>22.10.2020 წლის N2053</t>
  </si>
  <si>
    <t>ა) საპრივატიზებო თანხის, 1 (ერთი) ლარის გადახდა ამ განკარგულების გამოცემიდან 30 (ოცდაათი) კალენდარული დღის ვადაში;
ბ) იმ პირთა დაკმაყოფილების მიზნით, ვისაც საქართველოს კანონმდებლობის თანახმად, უდასტურდებათ შპს „ცენტრ პოინტ ჯგუფის“ (ს.ნ. 204460957) მიმართ მოთხოვნის სამართლებრივი საფუძველი, არაუგვიანეს 2022 წლის 30 სექტემბრისა 18 400 000 (თვრამეტი მილიონ შვიდასი ათასი) ლარის გადახდა ქალაქ თბილისის მუნიციპალიტეტის მერიის მიერ მითითებულ ანგარიშზე შემდეგი სახით: ბ.ა) 400 000 (შვიდასი ათასი) ლარის გადახდა არაუგვიანეს 2021 წლის 31 მარტისა ;
ბ.ბ) ამ პუნქტის „ბ.ა“ ქვეპუნქტით გათვალისწინებული თანხის გადახდის ყოველი მომდევნო კალენდარული თვის ბოლომდე 1 000 000 (ერთი მილიონი) ლარის გადახდა საპრივატიზებო საფასურის სრულად დაფარვამდე.
გ) ქალაქ თბილისის მუნიციპალიტეტის მერიის მიერ განსაზღვრული პირ(ებ)ის სასარგებლოდ, აღნიშნული პირების მიერ ამ განკარგულების პირველი პუნქტით გათვალისწინებული უძრავი ქონების სარგებლობის/მფლობელობის შეწყვეტის სანაცვლოდ, კომპენსაციის სახით, არა უმეტეს 1 600 000 (ერთი მილიონ სამასი ათასი) ლარის გადახდა ქალაქ თბილისის მუნიციპალიტეტის მერიის მიერვე მითითებულ ანგარიშზე, არაუგვიანეს 2021 წლის 01 მარტისა</t>
  </si>
  <si>
    <t>ა - შესრულებულია
ბ - შესრულების ვადა ჯერ არ დამდგარა
გ - შესრულების ვადა ჯერ არ დამდგარა</t>
  </si>
  <si>
    <t>ბაღდათის მუნიციპალიტეტში, კურორტ საირმეში მდებარე არასასოფლო-სამეურნეო დანიშნულების 70 კვ.მ. (ს/კ 30.18.31.226), 185 კვ.მ. (ს/კ 30.18.31.235), 8018 კვ.მ. (ს/კ 30.18.31.236), 870 კვ.მ (ს/კ 31.21.21.031) მიწის ნაკვეთები და ვანის მუნიციპალიტეტში, კურორტ საირმეში, მდებარე არასასოფლო-სამეურნეო დანიშნულების 5 კვ.მ. მიწის ნაკვეთი (ს/კ 31.21.21.020)</t>
  </si>
  <si>
    <t>შპს ,,კურორტ საირმე“ (ს/ნ №225058576).</t>
  </si>
  <si>
    <t>200 000 ლარი</t>
  </si>
  <si>
    <t>18.12.2020</t>
  </si>
  <si>
    <t>12.11.2020 წლის N2255</t>
  </si>
  <si>
    <t>უძრავი ქონების საპრივატიზებო პირობებად განისაზღვროს:
ა) საპრივატიზებო თანხის გადახდა, შესაბამისი ხელშეკრულების გაფორმებიდან 1 (ერთი) თვის ვადაში.
ბ) შესაბამისი ხელშეკრულების გაფორმებიდან 12 (თორმეტი) თვის ვადაში 25 000 (ოცდახუთი ათასი) ლარის ოდენობის ფულადი კომპენსაციის გადახდა საქართველოს გარემოს დაცვისა და სოფლის მეურნეობის სამინისტროს სისტემაში შემავალი საჯარო სამართლის იურიდიული პირის - ეროვნული სატყეო სააგენტოს ანგარიშზე.
გ) შესაბამისი ხელშეკრულების გაფორმებიდან არაუმეტეს 24 (ოცდაოთხი) თვის ვადაში, ამ განკარგულების პირველი პუნქტით გათვალისწინებული უძრავი ქონების ან მათი ნაწილის განვითარების მიზნით, პირადად ან მესამე პირის მეშვეობით, ამავე უძრავ ქონებაზე ან მათ ნაწილზე, არანაკლებ 250 000 (ორას ორმოცდაათი ათასი) ლარის ოდენობის ინვესტიციის (დამატებული ღირებულების გადასახადის გათვალისწინების გარეშე) განხორციელება.
დ) ამ განკარგულების პირველი პუნქტით გათვალისწინებული უძრავი ქონების ტერიტორიის არანაკლებ 75% ფართობზე არსებული მერქნიანი მცენარეების შენარჩუნება. 3. ამ განკარგულების მეორე პუნქტის „ა-გ“ ქვეპუნქტებით გათვალისწინებული საპრივატიზებო პირობების შესრულების შემდგომ, ამავე პუნქტის „დ“ ქვეპუნქტით გათვალისწინებული საპრივატიზებო პირობა განისაზღვროს ამ განკარგულების პირველი პუნქტით გათვალისწინებულ უძრავ ქონებაზე საკუთრების უფლებისგან დამოუკიდებელ, სახელშეკრულებო (არასაპრივატიზებო) ვალდებულებად.</t>
  </si>
  <si>
    <t>ა) შესრულებულია; ბ-დ) შესრულების ვადა ჯერ არ დამდგარა</t>
  </si>
  <si>
    <t>ტყიბულის მუნიციპალიტეტის სოფლებში მოწამეთა, გელათსა და ორპირში., ხობის მუნიციპალიტეტში, სოფელ საკუკავო, საქირიო, ხამისკურში მდებარე 22 ერთეული ხაზოვანი ნაგებობა (გაზსადენი მილი). ს/კ - 39.00.066; 39.00.065; 39.00.080; 39.00.068; 39.00.073; 39.00.081; 39.00.072; 39.00.079; 39.00.071; 39.00.075; 39.00.067; 39.00.077; 39.00.069; 39.00.074; 39.00.078; 39.00.070; 39.00.076; 39.00.082; 45.00.183; 45.00.182; 45.00.187; 45.00.186;</t>
  </si>
  <si>
    <t>შპს „სოკარ ჯორჯია გაზი” (ს/კ 202403121).</t>
  </si>
  <si>
    <t>3 136 351.29 ლარი</t>
  </si>
  <si>
    <t>22.12.2020</t>
  </si>
  <si>
    <t>05.11.2020 წლის N2187</t>
  </si>
  <si>
    <t>უძრავი ქონების საპრივატიზებო პირობად განისაზღვროს ამავე უძრავი ქონების საპრივატიზებო თანხის, 3 136 351.29 (სამი მილიონ ას ოცდათექვსმეტი ათას სამას ორმოცდათერთმეტი ლარი და ოცდაცხრა თეთრი) ლარის გადახდა განკარგულების დანართი №2-ით გათვალისწინებული გრაფიკის მიხედვით.</t>
  </si>
  <si>
    <t>მარნეულის მუნიციპალიტეტში, სოფელ ყიზილაჯლოში მდებარე 2776.00 კვ.მ. არასასოფლო-სამეურნეო დანიშნულების მიწის ნაკვეთი (ს.კ: 83.01.26.078) და ლაგოდეხის მუნიციპალიტეტში, სოფელ კაბალში მდებარე 3464.00 კვ.მ. არასასოფლო-სამეურნეო დანიშნულების მიწის ნაკვეთი (ს.კ: 54.10.57.680)</t>
  </si>
  <si>
    <t>უცხოური საწარმოს ფილიალი „აზერბაიჯანის რესპუბლიკის სახელმწიფო ნავთობის კომპანიის წარმომადგენლობა (ფილიალი) საქართველოში“ (საიდენტიფიკაციო კოდი №202358625).</t>
  </si>
  <si>
    <t>2 ლარი</t>
  </si>
  <si>
    <t>25.12.2020</t>
  </si>
  <si>
    <t>19.11.2020 წლის N2286</t>
  </si>
  <si>
    <t>უძრავი ქონების საპრივატიზებო პირობად განისაზღვროს, საპრივატიზებო თანხის გადახდა შესაბამისი ხელშეკრულების გაფორმებიდან ერთი თვის ვადაში;
3. ამ განკარგულების მე-2 პუნქტით განსაზღვრული საპრივატიზებო პირობის გარდა:
ა) N83.01.26.078 საკადასტრო კოდით რეგისტრირებული უძრავი ქონების საპრივატიზებო პირობად განისაზღვროს ამავე უძრავ ქონებაზე ან მის ნაწილზე, პირადად ან მესამე პირის მეშვეობით, შესაბამისი ნასყიდობის ხელშეკრულების გაფორმებიდან არაუმეტეს 24 (ოცდაოთხი) თვის ვადაში, დახურული ტიპის სპორტული დარბაზის (რომელიც მოიცავს (მაგრამ შესაძლოა, არ შემოიფარგლებოდეს) კალათბურთის მოედანს, საჭიდაო დარბაზს, გასახდელ(ებ)ს და საშხაპე(ებ)ს) შექმნა და შესაბამისი შენობა-ნაგებობ(ებ)ის კანონმდებლობით გათვალისწინებული წესით ექსპლუატაციაში მიღება; ბ) N54.10.57.680 საკადასტრო კოდით რეგისტრირებული უძრავი ქონების საპრივატიზებო პირობად განისაზღვროს ამავე უძრავ ქონებაზე ან მის ნაწილზე, პირადად ან მესამე პირის მეშვეობით, შესაბამისი ნასყიდობის ხელშეკრულების გაფორმებიდან არაუმეტეს 24 (ოცდაოთხი) თვის ვადაში, ერთდროულად არანაკლებ 100 (ასი) აღსაზრდელზე გათვლილი სკოლამდელი აღზრდის დაწესებულებისათვის ვარგისი/საჭირო შენობა-ნაგებობის მშენებლობა, შესაბამისი შენობა/ნაგებობ(ებ)ის კანონმდებლობით გათვალისწინებული წესით ექსპლუატაციაში მიღება და სარემონტო სამუშაოების დასრულება.</t>
  </si>
  <si>
    <t>საპრივატიზებო საფასური გადახდილია
დანარჩენი ვალდებულებების შესრულების ვადა ჯერ არ დამდგარა</t>
  </si>
  <si>
    <t>დუშეთის, ლანჩხუთის, ზესტაფონისა და თერჯოლის მუნიციპალიტეტებში მდებარე, 21 ერთეული ხაზოვანი ნაგებობა (გაზსადენი): 27.00.275; 27.00.269; 27.00.272; 27.00.278; 27.00.277; 27.00.276; 27.00.273; 27.00.274; 32.00.565; 32.00.563; 32.00.566; 32.00.562; 32.00.231; 32.00.564; 32.00.099; 33.00.391; 71.00.600; 71.00.601; 71.00.602; 71.00.606</t>
  </si>
  <si>
    <t>5 167 257.86 ლარი</t>
  </si>
  <si>
    <t>04.02.2021</t>
  </si>
  <si>
    <t>27.11.2020 წლის N2319</t>
  </si>
  <si>
    <t>განკარგულების დანართ №1-ში მითითებული უძრავი ქონების საპრივატიზებო პირობად განისაზღვროს ამავე უძრავი ქონების საპრივატიზებო თანხის, 5 167 257.86 (ხუთი მილიონ ას სამოცდაშვიდი ათას ორას ორმოცდაჩვიდმეტი ლარი და ოთხმოცდაექვსი თეთრი) ლარის გადახდა ამ განკარგულების დანართი №2-ით გათვალისწინებული გრაფიკის მიხედვით.</t>
  </si>
  <si>
    <t>ხაშურის მუნიციპალიტეტში, დაბა სურამში, ჩუმათელეთში მდებარე არასასოფლო-სამეურნეო დანიშნულების 72 844 კვ.მ. მიწის ნაკვეთი და მასზე განთავსებული N1 შენობა-ნაგებობა (ს/კ 69.04.56.616), ხაშურის მუნიციპალიტეტში, სოფელ ჩუმათელეთში მდებარე არასასოფლო-სამეურნეო დანიშნულების 21 807 კვ.მ. მიწის ნაკვეთი (ს/კ 69.04.56.482) და ხაშურის მუნიციპალიტეტში, დაბა სურამში, ჩუმათელეთში მდებარე არასასოფლო-სამეურნეო დანიშნულების 24 380 კვ.მ. მიწის ნაკვეთი და მასზე განთავსებული N1-N8 შენობა-ნაგებობები (ს/კ 69.04.56.014)</t>
  </si>
  <si>
    <t>შპს ,,პარკ ჰოტელი“ (ს/ნ №405030327).</t>
  </si>
  <si>
    <t>23.02.2021</t>
  </si>
  <si>
    <t>03.12.2020 წლის N2356</t>
  </si>
  <si>
    <t>საპრივატიზებო პირობებად განისაზღვროს:
ა) საპრივატიზებო თანხის გადახდა, შესაბამისი ხელშეკრულების გაფორმებიდან 1 (ერთი) თვის ვადაში;
ბ) შესაბამისი ხელშეკრულების გაფორმებიდან არაუმეტეს 36 (ოცდათექვსმეტი) თვის ვადაში ამ განკარგულების პირველი პუნქტით გათვალისწინებული უძრავი ქონების ან მათი ნაწილის განვითარების (რომელიც მოიცავს (მაგრამ შესაძლოა, არ შემოიფარგლებოდეს) არანაკლებ 30 (ოცდაათი) ნომრის მქონე სასტუმროს შექმნას (რაც შეიძლება მოიცავდეს საპრივატიზებო უძრავ ქონებაზე განთავსებული შენობა-ნაგებობების ან მათი ნაწილის შესაბამისი კომპეტენტური ორგანო(ები)ს თანხმობით განხორცილებულ დემონტაჟს), შესაბამისი შენობა-ნაგებობ(ებ)ის კანონით დადგენილი წესით ექსპლუატაციაში მიღებას და სასტუმროს ფუნქციონირების დაწყებას, ბუნებრივ ან/და ხელოვნურ საფარიან სპორტულ მოედანს/მოედნებს, რეკრეაციულ სივრცეს/მრავალწლიან ნარგავებს) მიზნით, ამავე ქონებაზე არანაკლებ 3 000 000 (სამი მილიონი) ლარის ოდენობის ინვესტიციის (დამატებული ღირებულების გადასახადის გათვალისწინების გარეშე) განხორციელება;
გ) ამ პუნქტის „ბ“ ქვეპუნქტით გათვალისწინებული ვალდებულების შესრულებიდან 1 (ერთი) თვის ვადაში, ამავე ქვეპუნქტით გათვალისწინებულ სასტუმროში არანაკლებ 50 (ორმოცდაათი) ადამიანის დასაქმება, არანაკლებ 24 (ოცდაოთხი) თვის ვადით.</t>
  </si>
  <si>
    <t>ქალაქ თბილისში, წინანდლის ქუჩა N9-ში (ნაკვეთი 01/301) მდებარე არასასოფლო-სამეურნეო დანიშნულების 37 კვ.მ. მიწის ნაკვეთი (ს/კ 01.17.13.001.126)</t>
  </si>
  <si>
    <t>შპს „რეაბილიტაციის ცენტრი“ (ს/კ N404409305).</t>
  </si>
  <si>
    <t>17.12.2020</t>
  </si>
  <si>
    <t>15.12.2020 წლის N2454</t>
  </si>
  <si>
    <t>უძრავი ქონების საპრივატიზებო პირობებად განისაზღვროს:
ა) საპრივატიზებო თანხის გადახდა, შესაბამისი ხელშეკრულების გაფორმებიდან 1 (ერთი) თვის ვადაში. ბ) შესაბამისი ხელშეკრულების გაფორმებიდან არაუმეტეს 3 (სამი) თვის ვადაში, პირადად ან მესამე პირის მეშვეობით, ამ განკარგულების პირველი პუნქტით გათვალისწინებული უძრავი ქონების ან მისი ნაწილის განვითარების ან/და ჟანგბადის მწარმოებელი/შემნახველი დანადგარის ან/და გენერატორის შეძენის მიზნით, არანაკლებ 50 000 (ორმოცდაათი ათასი) ლარის ოდენობის ინვესტიციის (დამატებული ღირებულების გადასახადის გათვალისწინების გარეშე) განხორციელება.</t>
  </si>
  <si>
    <t>ა) შესრულებულია;
ბ) შესრულების ვადა ჯერ არ დამდგარა</t>
  </si>
  <si>
    <t>ხულოს და შუახევის მუნიციპალიტეტში მდებარე, 10 (ათი) ერთეული, ჯამში 653 კვ.მ. არასასოფლო-სამეურნეო დანიშნულების მიწის ნაკვეთის (მიწის (უძრავი ქონების) საკადასტრო კოდი: N23.08.31.441; N23.08.31.440; N23.08.35.325; N23.08.35.327; N24.01.38.199; N24.01.38.196; N24.02.35.044.603; N24.02.34.065.022; N24.02.31.025.601; N24.02.32.058.608)</t>
  </si>
  <si>
    <t>3724 ლარი (აქედან, 6 ქონების საბაზრო ღირებულება შეადგენს 3720 ლარს, ხოლო 4 ნაკვეთის (N23.08.35.325; N23.08.35.327; N24.01.38.199 და N24.02.35.044.603) 4 ლარს</t>
  </si>
  <si>
    <t>23.12.2020 წლის N2558</t>
  </si>
  <si>
    <t>ა) საპრივატიზებო თანხის გადახდა შესაბამისი ხელშეკრულების გაფორმებიდან 1 (ერთი) თვის ვადაში;
ბ) საქართველოს მთავრობას, „Clean Energy Invest As“-სა და შპს „აჭარისწყალი ჯორჯიას“ შორის 2011 წლის 10 ივნისს (მათ შორის 2014 წლის 13 ოქტომბრის აჭარისწყალის ჰიდროელექტროსადგურების კასკადის (ნაწილი 1) მშენებლობის, ფლობის და ოპერირების შეცვლილი და განახლებული ხელშეკრულების გათვალისწინებით) გაფორმებული შეთანხმებით განსაზღვრული სხალთის ჰიდროელექტროსადგურის აშენება და ამავე შეთანხმებით განსაზღვრულ ვადაში ექსპლუატაციაში მიღება.</t>
  </si>
  <si>
    <t>გარდაბნის მუნიციპალიტეტში, სოფელ ვახტანგისში მდებარე 11619.77 გრძივი მეტრი ხაზოვანი ნაგებობა (გაზსადენი) (ს.კ: 81.00.349)</t>
  </si>
  <si>
    <t>24.12.2020 წლის N2590</t>
  </si>
  <si>
    <t>საპრივატიზებოს საფასურის გადახდა ხელშეკრულების დადებიდან 1 თვის ვადაში</t>
  </si>
  <si>
    <t>დუშეთის, ტყიბულის, ქობულეთის, ახმეტის, ჩოხატაურის, ოზურგეთის, ლანჩხუთის, ამბროლაურის, ხაშურის და კასპის მუნიციპალიტეტებში მდებარე 76 ერთეული ხაზოვანი ნაგებობა: ს/კ - 28.00.625; 28.00.620; 28.00.621; 28.00.623; 28.00.622; 28.00.624; 28.00.626; 26.00.638; 26.00.629; 26.00.626; 26.00.628; 26.00.632; 26.00.631; 26.00.635; 26.00.591; 26.00.625; 26.00.627; 26.00.634; 26.00.592; 26.00.630; 26.00.636; 26.00.624; 26.00.637; 26.00.639; 26.00.622; 26.00.623; 27.00.281; 27.00.286; 27.00.288; 27.00.293; 27.00.304; 27.00.308; 27.00.303; 27.00.287; 27.00.285; 27.00.292; 27.00.306; 27.00.291; 27.00.295; 27.00.299; 27.00.284; 27.00.301; 27.00.289; 27.00.290; 27.00.307; 27.00.302; 27.00.305; 27.00.297; 27.00.282; 27.00.283; 27.00.300; 27.00.296; 27.00.294; 27.00.298; 86.00.119; 69.00.420; 67.00.676; 71.00.603; 71.00.604; 71.00.605; 39.00.084; 39.00.087; 39.00.083; 39.00.085; 39.00.086; 20.00.430; 20.00.431; 52.00.196; 50.00.323; 50.00.325; 50.00.327; 55.00.764; 55.00.763; 50.00.326; 55.00.072; 50.00.328</t>
  </si>
  <si>
    <t>7 159 733.43 ლარი</t>
  </si>
  <si>
    <t>28.12.2020 წლის N2604</t>
  </si>
  <si>
    <t>განკარგულების დანართ №1-ში მითითებული უძრავი ქონების საპრივატიზებო პირობად განისაზღვროს ამავე უძრავი ქონების საპრივატიზებო თანხის, 7 159 733.43 (შვიდი მილიონ ას ორმოცდაცხრამეტი ათას შვიდას ოცდაცამეტი ლარი და ორმოცდასამი თეთრი) ლარის გადახდა ამ განკარგულების დანართი №2-ით გათვალისწინებული გრაფიკის მიხედვით.</t>
  </si>
  <si>
    <t>გორის მუნიციპალიტეტი, სოფელი ნიქოზი; 66.41.01.091; 66.41.01.057; 66.41.01.058; 66.41.01.059 66.41.01.060; ჯამში: 61.9992 ჰა</t>
  </si>
  <si>
    <t>„რკ ნიქოზი” (ს/ნ 417880984).</t>
  </si>
  <si>
    <t>საპრივატიზებო თანხა - 200000 (ორასი ათასი) ლარი</t>
  </si>
  <si>
    <t>20.02.2020 წლის N312</t>
  </si>
  <si>
    <t>უძრავი ნივთების საპრივატიზებო პირობებად განისაზღვროს:
ა) საპრივატიზებო თანხის გადახდა შესაბამისი ხელშეკრულების გაფორმებიდან 30 (ოცდაათი) კალენდარული დღის ვადაში;
ბ) შესაბამისი ხელშეკრულების გაფორმებიდან 48 (ორმოცდარვა) თვის ვადაში, პირადად ან მესამე პირის მეშვეობით, ამ განკარგულების პირველი პუნქტით გათვალისწინებული უძრავი ნივთების საერთო ფართობის არანაკლებ 85%-ზე მრავალწლიანი ნარგავების (რაც შეიძლება მოიცავდეს ნარგავებით გაშენებულ ტერიტორიას, ნარგავებს შორის გადასაადგილებელი (მათ შორის, სპეციალური ტექნიკის გადასაადგილებელი) ბილიკების/საირიგაციო სისტემის მიერ დაკავებულ ფართობს) გაშენება და ინფრასტრუქტურის (რაც მოიცავს (მაგრამ შესაძლოა, არ შემოიფარგლებოდეს) ნარგავებით გაშენებული მიწის ნაკვეთების ან მათი ნაწილის დამცავი მესერით და საირიგაციო სისტემ(ებ)ით უზრუნველყოფას) მოწყობა;
გ) ამ პუნქტის „ბ“ ქვეპუნქტით გათვალისწინებული ვალდებულებების შესრულების მიზნით არანაკლებ 4 000 000 (ოთხი მილიონი) ლარის (დამატებული ღირებულების გადასახადის გათვალისწინების გარეშე) ინვესტიციის განხორციელება.</t>
  </si>
  <si>
    <t>სენაკის მუნიციპალიტეტის სოფელი ფოცხო., ჩხოროწყუს მუნიციპალიტეტი სოფელი ახუთი., წალენჯიხის მუნიციპალიტეტის სოფელი ჩქვალერი., თერჯოლის მუნიციპალიტეტი სოფელი ბარდუბანი., ზუგდიდის მუნიციპალიტეტი სოფელი ოდიში., ქ. თერჯოლა., ქ. თერჯოლა, მეღვინეობა ხარების მიმდებარედ; პრივატიზება - 44.08.21.151; 44.08.21.150; 44.08.23.171; 44.08.21.149; 44.08.21.134; 46.06.41.072; 46.06.38.228; 46.06.37.062; 46.06.37.063; 47.10.38.136; 47.10.38.137; 33.06.38.772; 33.06.38.745; 33.06.38.739; 43.08.44.197; 33.09.41.066; 33.09.41.289; 33.09.41.288; 33.09.41.283; 33.09.41.281; 33.09.41.293; 33.09.41.286; 33.09.41.277; 33.09.41.164; 33.09.41.159; 33.09.41.285.; პრივატიზება ჯამში - 110.9293 ჰა</t>
  </si>
  <si>
    <t>საპრივატიზებო თანხა - 587 220 ლარი.</t>
  </si>
  <si>
    <t>6.03.2020 წლის N476</t>
  </si>
  <si>
    <t>უძრავი ნივთების საპრივატიზებო პირობად განისაზღვროს:
ა) საპრივატიზებო თანხის გადახდა შესაბამისი ხელშეკრულების გაფორმებიდან 30 (ოცდაათი) კალენდარული დღის ვადაში;
ბ) შესაბამისი ხელშეკრულების გაფორმებიდან არაუმეტეს 2 (ორი) წლის ვადაში პირადად ან მესამე პირის მეშვეობით N47.10.38.137 და N47.10.38.136 საკადასტრო კოდებით რეგისტრირებული უძრავი ნივთების საერთო ფართობის არანაკლებ 50%-ზე მრავალწლიანი ნარგავების (რაც შეიძლება მოიცავდეს ნარგავებით გაშენებულ ტერიტორიას, ნარგავებს შორის გადასაადგილებელი (მათ შორის, სპეციალური ტექნიკის გადასაადგილებელი) ბილიკების/საირიგაციო სისტემის მიერ დაკავებულ ფართობს) გაშენება და ინფრასტრუქტურის (რაც მოიცავს (მაგრამ შესაძლოა, არ შემოიფარგლება) ნარგავებით გაშენებული მიწის ნაკვეთების ან მათი ნაწილის დამცავი მესერით უზრუნველყოფას) მოწყობა;
გ) შესაბამისი ხელშეკრულების გაფორმებიდან არაუმეტეს 2 (ორი) წლის ვადაში, პირადად ან მესამე პირის მეშვეობით, N33.06.38.772, N33.06.38.745 და N33.06.38.739 საკადასტრო კოდებით რეგისტრირებულ უძრავ ნივთებზე არანაკლებ 2000 (ორი ათასი) ძირი მრავალწლიანი ნარგავების გაშენება;
დ) შესაბამისი ხელშეკრულების გაფორმებიდან არაუმეტეს 5 (ხუთი) წლის ვადაში, პირადად ან მესამე პირის მეშვეობით, N44.08.21.151, N44.08.21.150, N44.08.23.171, N44.08.21.149, N44.08.21.134, N46.06.41.072, N46.06.38.228, N46.06.37.062, N46.06.37.063 და N43.08.44.197 საკადასტრო კოდებით რეგისტრირებული უძრავი ნივთების საერთო ფართობის არანაკლებ 80%-ზე მრავალწლიანი ნარგავების (რაც შეიძლება მოიცავდეს ნარგავებით გაშენებულ ტერიტორიას, ნარგავებს შორის გადასაადგილებელი (მათ შორის, სპეციალური ტექნიკის გადასაადგილებელი) ბილიკების/საირიგაციო სისტემის მიერ დაკავებულ ფართობს) გაშენება და ინფრასტრუქტურის (რაც მოიცავს (მაგრამ შესაძლოა, არ შემოიფარგლება) ნარგავებით გაშენებული მიწის ნაკვეთების ან მათი ნაწილის დამცავი მესერით უზრუნველყოფას) მოწყობა;
ე) შესაბამისი ხელშეკრულების გაფორმებიდან არაუმეტეს 2 (ორი) წლის ვადაში პირადად ან მესამე პირის მეშვეობით N33.09.41.281, N33.09.41.293, N33.09.41.286, N33.09.41.277, N33.09.41.164, N33.09.41.159 და N33.09.41.285 საკადასტრო კოდებით რეგისტრირებული უძრავი ნივთების საერთო ფართობის არანაკლებ 50%-ზე მრავალწლიანი ნარგავების გაშენება (რაც შეიძლება მოიცავდეს ნარგავებით გაშენებულ ტერიტორიას, ნარგავებს შორის გადასაადგილებელი (მათ შორის სპერციალური ტექნიკის გადასაადგილებელი) ბილიკების/საირიგაციო სისტემის მიერ დაკავებულ ფართობს) და ინფრასტრუქტურის (მაგრამ შესაძლოა, არ შემოიფარგლება) ნარგავებით გაშენებული მიწის ნაკვეთების ან მათი ნაწილის დამცავი მესერით უზრუნველყოფას) მოწყობა.
ვ) ამ პუნქტის „ბ“-„ე“ ქვეპუნქტებით ნაკისრი ვალდებულებების შესრულების მიზნით არანაკლებ 450 000 (ოთხას ორმოცდაათი ათასი) ლარის (დამატებული ღირებულების გადასახადის გათვალისწინების გარეშე) ინვესტიციის განხორციელება;
ზ) შესაბამისი ხელშეკრულების გაფორმებიდან არაუმეტეს 2 (ორი) წლის ვადაში არანაკლებ 50000 (ორმოცდაათი ათასი) ლარის ღირებულების აგროტექნიკის შეძენა.</t>
  </si>
  <si>
    <t>ა) შესრულებულია
ბ) - ზ) ვალდებულებების შესრულების ვადები ჯერ არ დამდგარა</t>
  </si>
  <si>
    <t>დუშეთის მუნიციპალიტეტის სოფლებში - ზემო ღარისწყალაში, კახიაანთკარში, მწითურებში, კოსკასყელსა და ზემოუბანში მდებრე 11 ერთეული მიწის ნაკვეთი; N71.59.27.815; N71.59.27.817; N71.59.27.818; N71.59.27.684; N71.59.30.131; N71.59.30.129 N71.59.30.138 N71.59.27.778 N71.59.27.811 N71.59.27.819 N71.59.27.826; ჯამში - 698 159 კვ.მ.</t>
  </si>
  <si>
    <t>შპს „მაუნთგრაუნდი“(ს/კ: 400184224).</t>
  </si>
  <si>
    <t>210 000 ლარი</t>
  </si>
  <si>
    <t>27.08.2020</t>
  </si>
  <si>
    <t>29.05.2020 წლის N885</t>
  </si>
  <si>
    <t>2. ამ განკარგულების პირველი პუნქტით გათვალისწინებული უძრავი ნივთების საპრივატიზებო პირობებად განისაზღვროს:
ა) საპრივატიზებო თანხის გადახდა შესაბამისი ხელშეკრულების გაფორმებიდან 30 (ოცდაათი) კალენდარული დღის ვადაში.
ბ) შესაბამისი ხელშეკრულების გაფორმებიდან 2 (ორი) წლის ვადაში, პირადად ან მესამე პირის მეშვეობით, N71.59.27.815; N71.59.27.817; N71.59.27.818; N71.59.27.684; N71.59.30.131; N71.59.30.129 და N71.59.30.138 საკადასტრო კოდებით რეგისტრირებული უძრავი ნივთების საერთო ფართობის არანაკლებ 80%-ზე მრავალწლიანი ნარგავების (რაც შეიძლება მოიცავდეს ნარგავებით გაშენებულ ტერიტორიას, ნარგავებს შორის გადასაადგილებელი (მათ შორის, სპეციალური ტექნიკის გადასაადგილებელი) ბილიკების/საირიგაციო სისტემის მიერ დაკავებულ ფართობს) გაშენება და ინფრასტრუქტურის (რაც მოიცავს (მაგრამ შესაძლოა, არ შემოიფარგლებოდეს) ნარგავებით გაშენებული მიწის ნაკვეთების ან მათი ნაწილის დამცავი მესერით უზრუნველყოფას) მოწყობა.
გ) ამ პუნქტის „ბ“ ქვეპუნქტით გათვალისწინებული ვალდებულების შესრულების მიზნით, არანაკლებ 570 000 (ხუთას სამოცდაათი ათასი) ლარის (დამატებული ღირებულების გადასახადის გათვალისწინების გარეშე) ინვესტიციის განხორციელება;</t>
  </si>
  <si>
    <t>ა) შესრულებულია;
ბ-გ) შესრულების ვადა ჯერ არ დამდგარა</t>
  </si>
  <si>
    <t>ჭიათურის მუნიციპალიტეტი, სოფელი წასრი; 38.16.34.984 38.16.58.002; ჯამში - 55 154 კვ.მ.</t>
  </si>
  <si>
    <t>თემურ კობახიძე</t>
  </si>
  <si>
    <t>34 000 ლარი</t>
  </si>
  <si>
    <t>26.06.2020</t>
  </si>
  <si>
    <t>11.06.2020 წლის N956</t>
  </si>
  <si>
    <t>საპრივატიზებო პირობებად განისაზღვროს:
ა) საპრივატიზებო თანხის გადახდა შესაბამისი ხელშეკრულების გაფორმებიდან 30 (ოცდაათი) კალენდარული დღის ვადაში. ბ) შესაბამისი ხელშეკრულების გაფორმებიდან 2 (ორი) წლის ვადაში, პირადად ან მესამე პირის მეშვეობით, ამ განკარგულების პირველი პუნქტით გათვალისწინებულ მიწის ნაკვეთებზე ან მათ ნაწილზე მრავალწლიანი ნარგავებისა და ერთწლიანი კულტურების გაშენება და ინფრასტრუქტურის (რაც მოიცავს (მაგრამ შესაძლოა, არ შემოიფარგლებოდეს) მიწის ნაკვეთების ან მათი ნაწილის დამცავი მესერით უზრუნველყოფას) მოწყობა.
გ) ამ პუნქტის „ბ“ ქვეპუნქტით გათვალისწინებული ვალდებულების შესრულების მიზნით, არანაკლებ 10 000 (ათი ათასი) ლარის (დამატებული ღირებულების გადასახადის გათვალისწინების გარეშე) ინვესტიციის განხორციელება;</t>
  </si>
  <si>
    <t>თელავის მუნიციპალიტეტი, სოფელ იყალთო; N53.12.32.166; 46234 კვ.მ.</t>
  </si>
  <si>
    <t>შპს „შატო იყალთო“ (ს/ნ 402033367).</t>
  </si>
  <si>
    <t>51925 ლარი</t>
  </si>
  <si>
    <t>11.08.2020</t>
  </si>
  <si>
    <t>02.07.2020 წლის N1140</t>
  </si>
  <si>
    <t>უძრავი ნივთის საპრივატიზებო პირობებად განისაზღვროს:
ა) საპრივატიზებო თანხის გადახდა შესაბამისი ხელშეკრულების გაფორმებიდან 30 (ოცდაათი) კალენდარული დღის ვადაში;
ბ) შესაბამისი ხელშეკრულების გაფორმებიდან 36 (ოცდათექვსმეტი) თვის ვადაში, პირადად ან მესამე პირის მეშვეობით:
ბ.ა) კომპანიის საკუთრებაში არსებულ N53.12.32.113 საკადასტრო კოდით რეგისტრირებულ უძრავ ქონებაზე ან მის ნაწილზე ალკოჰოლური სასმელების მწარმოებელი საწარმოს (რომელიც მოიცავს (მაგრამ შესაძლოა, არ შემოიფარგლებოდეს) მარანს და ალკოჰოლური სასმელის წარმოებისთვის საჭირო საწარმოო ხაზ(ებ)ს/დანადგარ(ებ)ს/აღჭურვილობას) შექმნა;
ბ.ბ) N53.12.32.166 საკადასტრო კოდით რეგისტრირებული უძრავი ნივთის ფართობის არანაკლებ 90%-ის განვითარება (რაც მოიცავს (მაგრამ შესაძლოა, არ შემოიფარგლებოდეს) რეკრეაციულ სივრცე(ებ)ს (მათ შორის, სავალ ბილიკ(ებ)ს, გამწვანებას, გარე განათებას), არანაკლებ 2 ჰა ფართობზე მრავალწლიანი ნარგავების გაშენებას (რაც შესაძლოა მოიცავდეს ნარგავებს შორის გადასაადგილებელი (მათ შორის, სპეციალური ტექნიკის გადასაადგილებელი) ბილიკების/საირიგაციო სისტემის მიერ დაკავებულ ფართობს) ასევე, მიწის ნაკვეთის ან მისი ნაწილის დამცავი მესერით უზრუნველყოფას);
გ) ამ პუნქტის „ბ“ ქვეპუნქტით გათვალისწინებული საპრივატიზებო პირობების შესრულების მიზნით, არანაკლებ 300 000 (სამასი ათასი) ლარის (დამატებული ღირებულების გადასახადის გათვალისწინების გარეშე) ინვესტიციის განხორციელება.</t>
  </si>
  <si>
    <t>მცხეთის მუნიციპალიტეტი, სოფელი წეროვანი; N72.08.25.470 N72.08.25.469; N72.08.25.470 - 4 000 კვ.მ. N72.08.25.469 - 43088 კვ.მ.</t>
  </si>
  <si>
    <t>თეა იმედაძე</t>
  </si>
  <si>
    <t>249 264 ლარი</t>
  </si>
  <si>
    <t>16.10.2020</t>
  </si>
  <si>
    <t>21.08.2020 წლის N1630</t>
  </si>
  <si>
    <t>უძრავი ნივთების საპრივატიზებო პირობებად განისაზღვროს:
ა) საპრივატიზებო თანხის გადახდა შესაბამისი ხელშეკრულების გაფორმებიდან 30 (ოცდაათი) კალენდარული დღის ვადაში;
ბ) შესაბამისი ხელშეკრულების გაფორმებიდან 36 (ოცდათექვსმეტი) თვის ვადაში, პირადად ან მესამე პირის მეშვეობით:
ბ.ა) N72.08.25.470 საკადასტრო კოდით რეგისტრირებულ უძრავ ქონებაზე ან მის ნაწილზე არანაკლებ 14 (თოთხმეტი) ნომრის მქონე სასტუმროს კომპლექსის შექმნა (რაც მოიცავს (მაგრამ შესაძლოა, არ შემოიფარგლებოდეს) ღვინის სადეგუსტაციო/სადემონსტრაციო დარბაზ(ებ)ს და რესტორანს), კანონმდებლობით განსაზღვრული წესით ექსპლუატაციაში მიღება და ფუნქციონირების დაწყება. ასევე, N72.08.25.470 საკადასტრო კოდით რეგისტრირებული ქონების ან მისი ნაწილის კეთილმოწყობა (რაც მოიცავს (მაგრამ შესაძლოა, არ შემოიფარგლებოდეს) უძრავი ქონების ან მისი ნაწილის შემოღობვას, გამწვანებას, გარე განათებას, არანაკლებ 10 (ათი) ავტომობილზე გათვლილ ავტოსადგომს).
ბ.ბ) N72.08.25.469 საკადასტრო კოდით რეგისტრირებული უძრავი ნივთის არანაკლებ 70% ფართობზე ვენახის (რაც შეიძლება მოიცავდეს ნარგავებით გაშენებულ ტერიტორიას, ნარგავებს შორის გადასაადგილებელი (მათ შორის, სპეციალური ტექნიკის გადასაადგილებელი) ბილიკების/საირიგაციო სისტემის მიერ დაკავებულ ფართობს) გაშენება და ინფრასტრუქტურის (რაც მოიცავს (მაგრამ შესაძლოა, არ შემოიფარგლებოდეს) ნარგავებით გაშენებული მიწის ნაკვეთის ან მისი ნაწილის დამცავი მესერით უზრუნველყოფას) მოწყობა.
გ) ამ პუნქტის „ბ“ ქვეპუნქტით გათვალისწინებული ვალდებულებების შესრულების მიზნით არანაკლებ 1 000 000 (ერთი მილიონი) ლარის (დამატებული ღირებულების გადასახადის გათვალისწინების გარეშე) ინვესტიციის განხორციელება.
დ) ამ პუნქტის „ბ.ა“ ქვეპუნქტით გათვალისწინებული ვალდებულების შესრულებიდან 1 (ერთი) თვის ვადაში, ამავე ქვეპუნქტით გათვალისწინებულ სასტუმრო კომპლექსში, არანაკლებ 15 (თხუთმეტი) ადამიანის დასაქმება, არანაკლებ 2 (ორი) წლის ვადით.</t>
  </si>
  <si>
    <t>ა) შესრულებულია;
ბ-დ) შესრულების ვადა ჯერ არ დამდგარა</t>
  </si>
  <si>
    <t>საგარეჯოს მუნიციპალიტეტში მდებარე 59 (ორმოცდაცხრამეტი) ერთეული უძრავი ნივთი.; 55.19.53.015; 55.12.69.226; 55.19.52.025; 55.19.52.024; 55.12.69.690; 55.12.69.738; 55.12.69.740; 55.12.69.166; 55.12.69.676; 55.12.69.695; 55.12.69.107; 55.12.69.106; 55.12.69.586; 55.12.69.339; 55.19.52.098; 55.19.52.089; 55.19.52.088; 55.19.52.087; 55.19.52.096; 55.12.69.747; 55.12.69.781; 55.12.69.678; 55.12.69.779; 55.12.69.677; 55.12.69.683; 55.12.69.679; 55.12.69.771; 55.12.69.784; 55.12.69.684; 55.12.69.691; 55.12.69.688; 55.12.69.775; 55.12.69.710; 55.12.69.797; 55.12.69.794; 55.12.69.702; 55.12.69.686; 55.19.52.108; 55.19.51.196; 55.13.66.024; 55.19.51.159; 55.19.51.202; 55.19.51.168; 55.19.52.104; 55.19.51.161; 55.13.66.016; 55.19.51.160; 55.19.51.199; 55.19.51.205; 55.13.66.015; 55.13.66.022; 55.13.59.013; 55.19.51.194; 55.13.66.017; 55.13.66.008; 55.19.52.101; 55.13.67.007; 55.13.66.019; 55.13.66.025; ჯამში 1382.4797 ჰა</t>
  </si>
  <si>
    <t>შპს „უდაბნო“ (საიდენტიფიკაციო კოდი №404515002).</t>
  </si>
  <si>
    <t>საპრივატიზებო თანხა - 8 295 000 ლარი.</t>
  </si>
  <si>
    <t>29.09.2020</t>
  </si>
  <si>
    <t>03.09.2020 წლის N1707</t>
  </si>
  <si>
    <t>საპრივატიზებო პირობები:
ა) საპრივატიზებო თანხის გადახდა შესაბამისი ხელშეკრულების გაფორმებიდან 30 კალენდარული დღის ვადაში.
ბ) შესაბამისი ხელშეკრულების გაფორმებიდან არაუმეტეს 4 წლის ვადაში:
ბ.ა) განკარგულების პროექტის დანართ №2-ში მითითებული უძრავი ნივთების საერთო ფართობის არანაკლებ 70%-ზე მრავალწლიანი ნარგავების ან/და ერთწლიანი კულტურების გაშენება და ინფრასტრუქტურის მოწყობა, შემდეგი გრაფიკის მიხედვით:
ბ.ა.ა) არაუმეტეს 2 (ორი) წლის ვადაში - არანაკლებ 35% ფართობზე;
ბ.ა.ბ) არაუმეტეს 4 (ოთხი) წლის ვადაში - არანაკლებ 70% ფართობზე.
ბ.ბ) არანაკლებ 600 სული წვრილფეხა რქოსანი პირუტყვის შეძენა/მოშენება.
გ) არანაკლებ 15 000 000 ლარის ინვესტიციის (დღგ-ს გარეშე) განხორციელება.
დ) განკარგულების პროექტის დანართი N3-ით გათვალისწინებული უძრავი ნივთებზე ყოველი წლის დეკემბრის თვეში საქართველოს გარემოს დაცვისა და სოფლის მეურნეობის სამინისტროსათვის ინფორმაციის წარდგენა.
საბანკო გარანტია: არანაკლებ 1 500 000 ლარის ოდენობით.</t>
  </si>
  <si>
    <t>ა) შესრულებულია ბ-გ) შესრულების ვადა ჯერ არ დამდგარა დ) მიმდინარე ეტაპზე შესრულებული</t>
  </si>
  <si>
    <t>მცხეთის მუნიციპალიტეტი, სოფელ კოტორაანთკარი; N72.04.19.023; 10000 კვ.მ.</t>
  </si>
  <si>
    <t>შპს „საგურამოს მეფრინველეობა“ (ს/ნ 405335926).</t>
  </si>
  <si>
    <t>საპრივატიზებო თანხა - 40000 (ორმოცი ათასი) ლარი</t>
  </si>
  <si>
    <t>02.12.2020</t>
  </si>
  <si>
    <t>02.10.2020 წლის N1934</t>
  </si>
  <si>
    <t>საპრივატიზებო პირობები:
ა) საპრივატიზებო თანხის გადახდა შესაბამისი ხელშეკრულების გაფორმებიდან 30 (ოცდაათი) კალენდარული დღის ვადაში;
ბ) შესაბამისი ხელშეკრულების გაფორმებიდან არაუმეტეს 24 (ოცდაოთხი) თვის ვადაში, პირადად ან მესამე პირის მეშვეობით, ამ განკარგულების პირველი პუნქტით გათვალისწინებულ უძრავ ნივთზე ან მის ნაწილზე მეფრინველეობის ფერმ(ებ)ის მოწყობა;
გ) ამ პუნქტის ,,ბ“ ქვეპუნქტით ნაკისრი ვალდებულებების შესრულების მიზნით, პირადად ან მესამე პირის მეშვეობით, არანაკლებ 250000 (ორას ორმოცდაათი ათასი) ლარის (დამატებული ღირებულების გადასახადის გათვალისწინების გარეშე) ინვესტიციის განხორციელება.</t>
  </si>
  <si>
    <t>ა) შესრულებულია ბ-გ) შესრულების ვადა ჯერ არ დამდგარა</t>
  </si>
  <si>
    <t>თელავის მუნიციპალიტეტი, სოფელ აკურა; 53.01.38.148; 145666 კვ.მ.</t>
  </si>
  <si>
    <t>შპს „აკურა“ (ს/კ №405184232).</t>
  </si>
  <si>
    <t>223 742 ლარი</t>
  </si>
  <si>
    <t>27.11.2020</t>
  </si>
  <si>
    <t>22.10.2020 წლის N2051</t>
  </si>
  <si>
    <t>უძრავი ნივთის საპრივატიზებო პირობებად განისაზღვროს:
ა) საპრივატიზებო თანხის 223 742 (ორას ოცდასამი ათას შვიდას ორმოცდაორი) ლარის გადახდა ხელშეკრულების გაფორმებიდან 9 (ცხრა) თვის ვადაში შემდეგი გრაფიკის მიხედვით:
ა.ა) შესაბამისი ხელშეკრულების გაფორმებიდან 1 (ერთი) თვის ვადაში არანაკლებ 91 000 (ოთხმოცდათერთმეტი ათასი) ლარის გადახდა;
ა.ბ) შესაბამისი ხელშეკრულების გაფორმებიდან 5 (ხუთი) თვის ვადაში არანაკლებ 132 742 (ას ოცდათორმეტი ათას შვიდას ორმოცდაორი) ლარის გადახდა;
ა.გ) შესაბამისი ხელშეკრულების გაფორმებიდან 9 (ცხრა) თვის ვადაში 223 742 (ორას ოცდასამი ათას შვიდას ორმოცდაორი) ლარის გადახდა;
ბ) შესაბამისი ხელშეკრულების გაფორმებიდან 3 (სამი) წლის ვადაში, პირადად ან მესამე პირის მეშვეობით, ამ განკარგულების პირველი პუნქტით გათვალისწინებული უძრავი ნივთის ფართობის არანაკლებ 80%-ზე მრავალწლიანი ნარგავების (რაც შეიძლება მოიცავდეს ნარგავებით გაშენებულ ტერიტორიას, ნარგავებს შორის გადასაადგილებელი (მათ შორის, სპეციალური ტექნიკის გადასაადგილებელი) ბილიკების/საირიგაციო სისტემის მიერ დაკავებულ ფართობს) გაშენება და ინფრასტრუქტურის (რაც მოიცავს (მაგრამ შესაძლოა, არ შემოიფარგლებოდეს) ნარგავებით გაშენებული მიწის ნაკვეთის ან მისი ნაწილის დამცავი მესერით უზრუნველყოფას) მოწყობა;
გ) ამ პუნქტის „ბ“ ქვეპუნქტით გათვალისწინებული ვალდებულების შესრულების მიზნით, არანაკლებ 500 000 (ხუთასი ათასი) ლარის ოდენობის (დამატებული ღირებულების გადასახადის გათვალისწინების გარეშე) ინვესტიციის განხორციელება.</t>
  </si>
  <si>
    <t>ა.ა) შესრულებულია
ა.ბ) - გ) შესრულების ვადა ჯერ არ დამდგარა</t>
  </si>
  <si>
    <t>სიღნაღის მუნიციპალიტეტი, სოფელი ქვემო მაჩხაანი; პრივატიზება -56.20.46.057 56.20.46.055; 56.20.46.057 - 396677 კვ.მ. 56.20.46.055 - 99402 კვ.მ.</t>
  </si>
  <si>
    <t>ალექსანდრე წიკლაური</t>
  </si>
  <si>
    <t>საპრივატიზებო თანხა - 418 144 ლარი, წლიური საიჯარო ქირა - 38 000 ლარი</t>
  </si>
  <si>
    <t>15.10.2020 წლის N1991</t>
  </si>
  <si>
    <t>უძრავი ნივთის საპრივატიზებო პირობებად განისაზღვროს:
ა) საპრივატიზებო თანხის 418 144 (ოთხას თვრამეტი ათას ას ორმოცდაოთხი) ლარის გადახდა 2020 წლის 31 დეკემბრამდე შემდეგი გრაფიკის მიხედვით:
ა.ა) შესაბამისი ხელშეკრულების გაფორმებიდან 1 (ერთი) თვის ვადაში არანაკლებ 209 072 (ორას ცხრა ათას სამოცდათორმეტი) ლარის გადახდა;
ა.ბ) 2020 წლის 31 დეკემბრმადე 418 144 (ოთხას თვრამეტი ათას ას ორმოცდაოთხი) ლარის გადახდა.</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</si>
</sst>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_(* #,##0.00_);_(* \(#,##0.00\);_(* &quot;-&quot;??_);_(@_)"/>
    <numFmt numFmtId="165" formatCode="dd&quot;.&quot;mm&quot;.&quot;yyyy"/>
    <numFmt numFmtId="166" formatCode="_(* #,##0_);_(* \(#,##0\);_(* &quot;-&quot;??_);_(@_)"/>
  </numFmts>
  <fonts count="4">
    <font>
      <sz val="11.0"/>
      <color theme="1"/>
      <name val="Calibri"/>
      <scheme val="minor"/>
    </font>
    <font>
      <b/>
      <sz val="10.0"/>
      <color rgb="FF000000"/>
      <name val="Arial"/>
    </font>
    <font>
      <sz val="10.0"/>
      <color theme="1"/>
      <name val="Arial"/>
    </font>
    <font>
      <sz val="10.0"/>
      <color rgb="FF000000"/>
      <name val="Arial"/>
    </font>
  </fonts>
  <fills count="4">
    <fill>
      <patternFill patternType="none"/>
    </fill>
    <fill>
      <patternFill patternType="lightGray"/>
    </fill>
    <fill>
      <patternFill patternType="solid">
        <fgColor rgb="FFCCCCCC"/>
        <bgColor rgb="FFCCCCCC"/>
      </patternFill>
    </fill>
    <fill>
      <patternFill patternType="solid">
        <fgColor theme="0"/>
        <bgColor theme="0"/>
      </patternFill>
    </fill>
  </fills>
  <borders count="5">
    <border/>
    <border>
      <left/>
      <right/>
      <top/>
      <bottom/>
    </border>
    <border>
      <left/>
      <right/>
      <top/>
      <bottom style="thin">
        <color rgb="FF000000"/>
      </bottom>
    </border>
    <border>
      <left/>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horizontal="center" shrinkToFit="0" vertical="center" wrapText="1"/>
    </xf>
    <xf borderId="3" fillId="2" fontId="1" numFmtId="0" xfId="0" applyAlignment="1" applyBorder="1" applyFont="1">
      <alignment horizontal="center" shrinkToFit="0" vertical="center" wrapText="1"/>
    </xf>
    <xf borderId="4" fillId="2" fontId="1" numFmtId="0" xfId="0" applyAlignment="1" applyBorder="1" applyFont="1">
      <alignment horizontal="center" shrinkToFit="0" vertical="center" wrapText="1"/>
    </xf>
    <xf borderId="4" fillId="3" fontId="2" numFmtId="0" xfId="0" applyAlignment="1" applyBorder="1" applyFill="1" applyFont="1">
      <alignment horizontal="left" shrinkToFit="0" vertical="top" wrapText="0"/>
    </xf>
    <xf borderId="4" fillId="3" fontId="2" numFmtId="0" xfId="0" applyAlignment="1" applyBorder="1" applyFont="1">
      <alignment shrinkToFit="0" wrapText="0"/>
    </xf>
    <xf borderId="4" fillId="3" fontId="2" numFmtId="164" xfId="0" applyAlignment="1" applyBorder="1" applyFont="1" applyNumberFormat="1">
      <alignment shrinkToFit="0" wrapText="0"/>
    </xf>
    <xf borderId="4" fillId="3" fontId="2" numFmtId="165" xfId="0" applyAlignment="1" applyBorder="1" applyFont="1" applyNumberFormat="1">
      <alignment shrinkToFit="0" wrapText="0"/>
    </xf>
    <xf borderId="4" fillId="3" fontId="2" numFmtId="166" xfId="0" applyAlignment="1" applyBorder="1" applyFont="1" applyNumberFormat="1">
      <alignment shrinkToFit="0" wrapText="0"/>
    </xf>
    <xf borderId="4" fillId="3" fontId="2" numFmtId="0" xfId="0" applyAlignment="1" applyBorder="1" applyFont="1">
      <alignment shrinkToFit="0" vertical="top" wrapText="0"/>
    </xf>
    <xf borderId="0" fillId="3" fontId="2" numFmtId="0" xfId="0" applyAlignment="1" applyFont="1">
      <alignment shrinkToFit="0" wrapText="0"/>
    </xf>
    <xf borderId="4" fillId="3" fontId="2" numFmtId="0" xfId="0" applyAlignment="1" applyBorder="1" applyFont="1">
      <alignment horizontal="center" shrinkToFit="0" vertical="top" wrapText="0"/>
    </xf>
    <xf borderId="0" fillId="3" fontId="2" numFmtId="0" xfId="0" applyAlignment="1" applyFont="1">
      <alignment horizontal="center" shrinkToFit="0" vertical="top" wrapText="0"/>
    </xf>
    <xf borderId="4" fillId="3" fontId="3" numFmtId="0" xfId="0" applyAlignment="1" applyBorder="1" applyFont="1">
      <alignment shrinkToFit="0" wrapText="0"/>
    </xf>
    <xf borderId="4" fillId="3" fontId="3" numFmtId="0" xfId="0" applyAlignment="1" applyBorder="1" applyFont="1">
      <alignment shrinkToFit="0" vertical="top" wrapText="0"/>
    </xf>
    <xf borderId="4" fillId="3" fontId="2" numFmtId="14" xfId="0" applyAlignment="1" applyBorder="1" applyFont="1" applyNumberFormat="1">
      <alignment horizontal="left" shrinkToFit="0" vertical="top" wrapText="0"/>
    </xf>
    <xf borderId="4" fillId="3" fontId="2" numFmtId="165" xfId="0" applyAlignment="1" applyBorder="1" applyFont="1" applyNumberFormat="1">
      <alignment shrinkToFit="0" vertical="top" wrapText="0"/>
    </xf>
    <xf borderId="4" fillId="3" fontId="2" numFmtId="1" xfId="0" applyAlignment="1" applyBorder="1" applyFont="1" applyNumberFormat="1">
      <alignment shrinkToFit="0" wrapText="0"/>
    </xf>
    <xf borderId="4" fillId="3" fontId="2" numFmtId="164" xfId="0" applyAlignment="1" applyBorder="1" applyFont="1" applyNumberFormat="1">
      <alignment shrinkToFit="0" vertical="top" wrapText="0"/>
    </xf>
    <xf borderId="4" fillId="3" fontId="2" numFmtId="165" xfId="0" applyAlignment="1" applyBorder="1" applyFont="1" applyNumberFormat="1">
      <alignment horizontal="center" shrinkToFit="0" vertical="center" wrapText="0"/>
    </xf>
    <xf borderId="4" fillId="3" fontId="2" numFmtId="14" xfId="0" applyAlignment="1" applyBorder="1" applyFont="1" applyNumberFormat="1">
      <alignment shrinkToFit="0" wrapText="0"/>
    </xf>
    <xf borderId="4" fillId="3" fontId="2" numFmtId="4" xfId="0" applyAlignment="1" applyBorder="1" applyFont="1" applyNumberFormat="1">
      <alignment shrinkToFit="0" wrapText="0"/>
    </xf>
    <xf borderId="4" fillId="3" fontId="2" numFmtId="0" xfId="0" applyAlignment="1" applyBorder="1" applyFont="1">
      <alignment readingOrder="0" shrinkToFit="0" vertical="top" wrapText="0"/>
    </xf>
    <xf borderId="0" fillId="3" fontId="2" numFmtId="165" xfId="0" applyAlignment="1" applyFont="1" applyNumberFormat="1">
      <alignment shrinkToFit="0" vertical="top" wrapText="0"/>
    </xf>
    <xf borderId="0" fillId="3" fontId="2" numFmtId="165" xfId="0" applyAlignment="1" applyFont="1" applyNumberFormat="1">
      <alignment shrinkToFit="0" wrapText="0"/>
    </xf>
  </cellXfs>
  <cellStyles count="1">
    <cellStyle xfId="0" name="Normal" builtinId="0"/>
  </cellStyles>
  <dxfs count="6">
    <dxf>
      <font/>
      <fill>
        <patternFill patternType="solid">
          <fgColor rgb="FFFFF2CC"/>
          <bgColor rgb="FFFFF2CC"/>
        </patternFill>
      </fill>
      <border/>
    </dxf>
    <dxf>
      <font/>
      <fill>
        <patternFill patternType="none"/>
      </fill>
      <border/>
    </dxf>
    <dxf>
      <font/>
      <fill>
        <patternFill patternType="solid">
          <fgColor theme="1"/>
          <bgColor theme="1"/>
        </patternFill>
      </fill>
      <border/>
    </dxf>
    <dxf>
      <font/>
      <fill>
        <patternFill patternType="solid">
          <fgColor rgb="FFB8CCE4"/>
          <bgColor rgb="FFB8CCE4"/>
        </patternFill>
      </fill>
      <border/>
    </dxf>
    <dxf>
      <font/>
      <fill>
        <patternFill patternType="solid">
          <fgColor rgb="FFDBE5F1"/>
          <bgColor rgb="FFDBE5F1"/>
        </patternFill>
      </fill>
      <border/>
    </dxf>
    <dxf>
      <font/>
      <fill>
        <patternFill patternType="solid">
          <fgColor theme="0"/>
          <bgColor theme="0"/>
        </patternFill>
      </fill>
      <border/>
    </dxf>
  </dxfs>
  <tableStyles count="1">
    <tableStyle count="6" pivot="0" name="პირდაპირი პრივატიზება 2012-2020-style">
      <tableStyleElement dxfId="2" type="headerRow"/>
      <tableStyleElement dxfId="3" type="firstRowStripe"/>
      <tableStyleElement dxfId="4" type="secondRowStripe"/>
      <tableStyleElement dxfId="5" type="totalRow"/>
      <tableStyleElement dxfId="3" type="firstColumnStripe"/>
      <tableStyleElement dxfId="4" type="secondColumn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1:K1300" displayName="Table_1" name="Table_1" id="1">
  <tableColumns count="11">
    <tableColumn name="პრივატიზებული ობიექტის დასახელება/აღწერა/მდებარეობა/საკადასტრო კოდი" id="1"/>
    <tableColumn name="მყიდველის დასახელება (იურიდიული/ფიზიკური პირი)" id="2"/>
    <tableColumn name="საპრივატიზებო საფასური / ლარი" id="3"/>
    <tableColumn name="გადახდილი თანხა / ლარი" id="4"/>
    <tableColumn name="ხელშეკრულების გაფორმების თარიღი" id="5"/>
    <tableColumn name="პირდაპირი განკარგვის საფუძველი (განკარგულება)" id="6"/>
    <tableColumn name="საინვესტიციო ვალდებულება (თანხაში გამოხატული) აქვს (კი/არა)" id="7"/>
    <tableColumn name="საინვესტიცო ვალდებულების აღწერა" id="8"/>
    <tableColumn name="საინვესტიციო ვალდებულების შესრულების სტატუსი" id="9"/>
    <tableColumn name="შენიშვნა" id="10"/>
    <tableColumn name="წელი" id="11"/>
  </tableColumns>
  <tableStyleInfo name="პირდაპირი პრივატიზება 2012-2020-style" showColumnStripes="1"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61.86"/>
    <col customWidth="1" min="2" max="2" width="29.14"/>
    <col customWidth="1" min="3" max="3" width="13.14"/>
    <col customWidth="1" min="4" max="4" width="12.14"/>
    <col customWidth="1" min="5" max="5" width="14.0"/>
    <col customWidth="1" min="6" max="6" width="27.0"/>
    <col customWidth="1" min="7" max="8" width="15.71"/>
    <col customWidth="1" min="9" max="9" width="14.71"/>
    <col customWidth="1" min="10" max="11" width="14.0"/>
  </cols>
  <sheetData>
    <row r="1" ht="35.25" customHeight="1">
      <c r="A1" s="1" t="s">
        <v>0</v>
      </c>
      <c r="B1" s="1" t="s">
        <v>1</v>
      </c>
      <c r="C1" s="1" t="s">
        <v>2</v>
      </c>
      <c r="D1" s="1" t="s">
        <v>3</v>
      </c>
      <c r="E1" s="1" t="s">
        <v>4</v>
      </c>
      <c r="F1" s="1" t="s">
        <v>5</v>
      </c>
      <c r="G1" s="2" t="s">
        <v>6</v>
      </c>
      <c r="H1" s="2" t="s">
        <v>7</v>
      </c>
      <c r="I1" s="2" t="s">
        <v>8</v>
      </c>
      <c r="J1" s="3" t="s">
        <v>9</v>
      </c>
      <c r="K1" s="4" t="s">
        <v>10</v>
      </c>
    </row>
    <row r="2" ht="15.0" customHeight="1">
      <c r="A2" s="5" t="s">
        <v>11</v>
      </c>
      <c r="B2" s="6" t="s">
        <v>12</v>
      </c>
      <c r="C2" s="7">
        <v>1.0</v>
      </c>
      <c r="D2" s="7">
        <v>1.0</v>
      </c>
      <c r="E2" s="8">
        <v>43476.0</v>
      </c>
      <c r="F2" s="6" t="s">
        <v>13</v>
      </c>
      <c r="G2" s="6" t="s">
        <v>14</v>
      </c>
      <c r="H2" s="6" t="s">
        <v>15</v>
      </c>
      <c r="I2" s="6" t="s">
        <v>16</v>
      </c>
      <c r="J2" s="6"/>
      <c r="K2" s="6">
        <v>2019.0</v>
      </c>
    </row>
    <row r="3" ht="15.0" customHeight="1">
      <c r="A3" s="6" t="s">
        <v>17</v>
      </c>
      <c r="B3" s="6" t="s">
        <v>18</v>
      </c>
      <c r="C3" s="7">
        <v>70000.0</v>
      </c>
      <c r="D3" s="7">
        <v>70000.0</v>
      </c>
      <c r="E3" s="8">
        <v>43488.0</v>
      </c>
      <c r="F3" s="6" t="s">
        <v>19</v>
      </c>
      <c r="G3" s="6" t="s">
        <v>14</v>
      </c>
      <c r="H3" s="6" t="s">
        <v>20</v>
      </c>
      <c r="I3" s="6"/>
      <c r="J3" s="6"/>
      <c r="K3" s="6">
        <v>2019.0</v>
      </c>
    </row>
    <row r="4" ht="15.0" customHeight="1">
      <c r="A4" s="5" t="s">
        <v>21</v>
      </c>
      <c r="B4" s="6" t="s">
        <v>22</v>
      </c>
      <c r="C4" s="7">
        <v>1.0</v>
      </c>
      <c r="D4" s="7">
        <v>1.0</v>
      </c>
      <c r="E4" s="8">
        <v>43495.0</v>
      </c>
      <c r="F4" s="6" t="s">
        <v>23</v>
      </c>
      <c r="G4" s="6" t="s">
        <v>14</v>
      </c>
      <c r="H4" s="6" t="s">
        <v>20</v>
      </c>
      <c r="I4" s="6"/>
      <c r="J4" s="6"/>
      <c r="K4" s="6">
        <v>2019.0</v>
      </c>
    </row>
    <row r="5" ht="15.0" customHeight="1">
      <c r="A5" s="5" t="s">
        <v>24</v>
      </c>
      <c r="B5" s="6" t="s">
        <v>25</v>
      </c>
      <c r="C5" s="7">
        <v>1.0</v>
      </c>
      <c r="D5" s="7">
        <v>1.0</v>
      </c>
      <c r="E5" s="8">
        <v>43489.0</v>
      </c>
      <c r="F5" s="6" t="s">
        <v>26</v>
      </c>
      <c r="G5" s="6" t="s">
        <v>14</v>
      </c>
      <c r="H5" s="6" t="s">
        <v>20</v>
      </c>
      <c r="I5" s="6"/>
      <c r="J5" s="6"/>
      <c r="K5" s="6">
        <v>2019.0</v>
      </c>
    </row>
    <row r="6" ht="15.0" customHeight="1">
      <c r="A6" s="5" t="s">
        <v>27</v>
      </c>
      <c r="B6" s="6" t="s">
        <v>28</v>
      </c>
      <c r="C6" s="7">
        <v>1.0</v>
      </c>
      <c r="D6" s="7">
        <v>1.0</v>
      </c>
      <c r="E6" s="8">
        <v>43490.0</v>
      </c>
      <c r="F6" s="6" t="s">
        <v>29</v>
      </c>
      <c r="G6" s="6" t="s">
        <v>14</v>
      </c>
      <c r="H6" s="6" t="s">
        <v>20</v>
      </c>
      <c r="I6" s="6"/>
      <c r="J6" s="6"/>
      <c r="K6" s="6">
        <v>2019.0</v>
      </c>
    </row>
    <row r="7" ht="15.0" customHeight="1">
      <c r="A7" s="5" t="s">
        <v>30</v>
      </c>
      <c r="B7" s="6" t="s">
        <v>28</v>
      </c>
      <c r="C7" s="7">
        <v>1.0</v>
      </c>
      <c r="D7" s="7">
        <v>1.0</v>
      </c>
      <c r="E7" s="8">
        <v>43494.0</v>
      </c>
      <c r="F7" s="6" t="s">
        <v>31</v>
      </c>
      <c r="G7" s="6" t="s">
        <v>14</v>
      </c>
      <c r="H7" s="6" t="s">
        <v>20</v>
      </c>
      <c r="I7" s="6"/>
      <c r="J7" s="6"/>
      <c r="K7" s="6">
        <v>2019.0</v>
      </c>
    </row>
    <row r="8" ht="15.0" customHeight="1">
      <c r="A8" s="5" t="s">
        <v>32</v>
      </c>
      <c r="B8" s="6" t="s">
        <v>33</v>
      </c>
      <c r="C8" s="7">
        <v>1.0</v>
      </c>
      <c r="D8" s="7">
        <v>1.0</v>
      </c>
      <c r="E8" s="8">
        <v>43488.0</v>
      </c>
      <c r="F8" s="6" t="s">
        <v>34</v>
      </c>
      <c r="G8" s="6" t="s">
        <v>14</v>
      </c>
      <c r="H8" s="6" t="s">
        <v>20</v>
      </c>
      <c r="I8" s="6"/>
      <c r="J8" s="6"/>
      <c r="K8" s="6">
        <v>2019.0</v>
      </c>
    </row>
    <row r="9" ht="15.0" customHeight="1">
      <c r="A9" s="5" t="s">
        <v>35</v>
      </c>
      <c r="B9" s="6" t="s">
        <v>36</v>
      </c>
      <c r="C9" s="7">
        <v>1.0</v>
      </c>
      <c r="D9" s="7">
        <v>1.0</v>
      </c>
      <c r="E9" s="8">
        <v>43490.0</v>
      </c>
      <c r="F9" s="6" t="s">
        <v>37</v>
      </c>
      <c r="G9" s="6" t="s">
        <v>14</v>
      </c>
      <c r="H9" s="6" t="s">
        <v>20</v>
      </c>
      <c r="I9" s="6"/>
      <c r="J9" s="6"/>
      <c r="K9" s="6">
        <v>2019.0</v>
      </c>
    </row>
    <row r="10" ht="15.0" customHeight="1">
      <c r="A10" s="5" t="s">
        <v>38</v>
      </c>
      <c r="B10" s="6" t="s">
        <v>39</v>
      </c>
      <c r="C10" s="7">
        <v>1.0</v>
      </c>
      <c r="D10" s="7">
        <v>1.0</v>
      </c>
      <c r="E10" s="8">
        <v>43493.0</v>
      </c>
      <c r="F10" s="6" t="s">
        <v>40</v>
      </c>
      <c r="G10" s="6" t="s">
        <v>14</v>
      </c>
      <c r="H10" s="6" t="s">
        <v>20</v>
      </c>
      <c r="I10" s="6"/>
      <c r="J10" s="6"/>
      <c r="K10" s="6">
        <v>2019.0</v>
      </c>
    </row>
    <row r="11" ht="15.0" customHeight="1">
      <c r="A11" s="5" t="s">
        <v>41</v>
      </c>
      <c r="B11" s="6" t="s">
        <v>42</v>
      </c>
      <c r="C11" s="7">
        <v>1.0</v>
      </c>
      <c r="D11" s="7">
        <v>1.0</v>
      </c>
      <c r="E11" s="8">
        <v>43489.0</v>
      </c>
      <c r="F11" s="6" t="s">
        <v>43</v>
      </c>
      <c r="G11" s="6" t="s">
        <v>14</v>
      </c>
      <c r="H11" s="6" t="s">
        <v>20</v>
      </c>
      <c r="I11" s="6"/>
      <c r="J11" s="6"/>
      <c r="K11" s="6">
        <v>2019.0</v>
      </c>
    </row>
    <row r="12" ht="15.0" customHeight="1">
      <c r="A12" s="5" t="s">
        <v>44</v>
      </c>
      <c r="B12" s="6" t="s">
        <v>45</v>
      </c>
      <c r="C12" s="7">
        <v>1.0</v>
      </c>
      <c r="D12" s="7">
        <v>1.0</v>
      </c>
      <c r="E12" s="8">
        <v>43490.0</v>
      </c>
      <c r="F12" s="6" t="s">
        <v>46</v>
      </c>
      <c r="G12" s="6" t="s">
        <v>14</v>
      </c>
      <c r="H12" s="6" t="s">
        <v>20</v>
      </c>
      <c r="I12" s="6"/>
      <c r="J12" s="6"/>
      <c r="K12" s="6">
        <v>2019.0</v>
      </c>
    </row>
    <row r="13" ht="15.0" customHeight="1">
      <c r="A13" s="5" t="s">
        <v>47</v>
      </c>
      <c r="B13" s="6" t="s">
        <v>48</v>
      </c>
      <c r="C13" s="7">
        <v>1.0</v>
      </c>
      <c r="D13" s="7">
        <v>1.0</v>
      </c>
      <c r="E13" s="8">
        <v>43489.0</v>
      </c>
      <c r="F13" s="6" t="s">
        <v>49</v>
      </c>
      <c r="G13" s="6" t="s">
        <v>14</v>
      </c>
      <c r="H13" s="6" t="s">
        <v>20</v>
      </c>
      <c r="I13" s="6"/>
      <c r="J13" s="6"/>
      <c r="K13" s="6">
        <v>2019.0</v>
      </c>
    </row>
    <row r="14" ht="15.0" customHeight="1">
      <c r="A14" s="5" t="s">
        <v>50</v>
      </c>
      <c r="B14" s="6" t="s">
        <v>51</v>
      </c>
      <c r="C14" s="7">
        <v>1.0</v>
      </c>
      <c r="D14" s="7">
        <v>1.0</v>
      </c>
      <c r="E14" s="8">
        <v>43488.0</v>
      </c>
      <c r="F14" s="6" t="s">
        <v>52</v>
      </c>
      <c r="G14" s="6" t="s">
        <v>14</v>
      </c>
      <c r="H14" s="6" t="s">
        <v>20</v>
      </c>
      <c r="I14" s="6"/>
      <c r="J14" s="6"/>
      <c r="K14" s="6">
        <v>2019.0</v>
      </c>
    </row>
    <row r="15" ht="15.0" customHeight="1">
      <c r="A15" s="5" t="s">
        <v>53</v>
      </c>
      <c r="B15" s="6" t="s">
        <v>54</v>
      </c>
      <c r="C15" s="7">
        <v>1.0</v>
      </c>
      <c r="D15" s="7">
        <v>1.0</v>
      </c>
      <c r="E15" s="8">
        <v>43489.0</v>
      </c>
      <c r="F15" s="6" t="s">
        <v>55</v>
      </c>
      <c r="G15" s="6" t="s">
        <v>14</v>
      </c>
      <c r="H15" s="6" t="s">
        <v>20</v>
      </c>
      <c r="I15" s="6"/>
      <c r="J15" s="6"/>
      <c r="K15" s="6">
        <v>2019.0</v>
      </c>
    </row>
    <row r="16" ht="15.0" customHeight="1">
      <c r="A16" s="5" t="s">
        <v>56</v>
      </c>
      <c r="B16" s="6" t="s">
        <v>57</v>
      </c>
      <c r="C16" s="7">
        <v>1.0</v>
      </c>
      <c r="D16" s="7">
        <v>1.0</v>
      </c>
      <c r="E16" s="8">
        <v>43490.0</v>
      </c>
      <c r="F16" s="6" t="s">
        <v>58</v>
      </c>
      <c r="G16" s="6" t="s">
        <v>14</v>
      </c>
      <c r="H16" s="6" t="s">
        <v>20</v>
      </c>
      <c r="I16" s="6"/>
      <c r="J16" s="6"/>
      <c r="K16" s="6">
        <v>2019.0</v>
      </c>
    </row>
    <row r="17" ht="15.0" customHeight="1">
      <c r="A17" s="5" t="s">
        <v>59</v>
      </c>
      <c r="B17" s="6" t="s">
        <v>60</v>
      </c>
      <c r="C17" s="7">
        <v>1.0</v>
      </c>
      <c r="D17" s="7">
        <v>1.0</v>
      </c>
      <c r="E17" s="8">
        <v>43489.0</v>
      </c>
      <c r="F17" s="6" t="s">
        <v>61</v>
      </c>
      <c r="G17" s="6" t="s">
        <v>14</v>
      </c>
      <c r="H17" s="6" t="s">
        <v>20</v>
      </c>
      <c r="I17" s="6"/>
      <c r="J17" s="6"/>
      <c r="K17" s="6">
        <v>2019.0</v>
      </c>
    </row>
    <row r="18" ht="15.0" customHeight="1">
      <c r="A18" s="5" t="s">
        <v>62</v>
      </c>
      <c r="B18" s="6" t="s">
        <v>63</v>
      </c>
      <c r="C18" s="7">
        <v>1.0</v>
      </c>
      <c r="D18" s="7">
        <v>1.0</v>
      </c>
      <c r="E18" s="8">
        <v>43490.0</v>
      </c>
      <c r="F18" s="6" t="s">
        <v>64</v>
      </c>
      <c r="G18" s="6" t="s">
        <v>14</v>
      </c>
      <c r="H18" s="6" t="s">
        <v>20</v>
      </c>
      <c r="I18" s="6"/>
      <c r="J18" s="6"/>
      <c r="K18" s="6">
        <v>2019.0</v>
      </c>
    </row>
    <row r="19" ht="15.0" customHeight="1">
      <c r="A19" s="5" t="s">
        <v>65</v>
      </c>
      <c r="B19" s="6" t="s">
        <v>66</v>
      </c>
      <c r="C19" s="7">
        <v>1.0</v>
      </c>
      <c r="D19" s="7">
        <v>1.0</v>
      </c>
      <c r="E19" s="8">
        <v>43495.0</v>
      </c>
      <c r="F19" s="6" t="s">
        <v>67</v>
      </c>
      <c r="G19" s="6" t="s">
        <v>14</v>
      </c>
      <c r="H19" s="6" t="s">
        <v>20</v>
      </c>
      <c r="I19" s="6"/>
      <c r="J19" s="6"/>
      <c r="K19" s="6">
        <v>2019.0</v>
      </c>
    </row>
    <row r="20" ht="15.0" customHeight="1">
      <c r="A20" s="5" t="s">
        <v>68</v>
      </c>
      <c r="B20" s="6" t="s">
        <v>69</v>
      </c>
      <c r="C20" s="7">
        <v>1.0</v>
      </c>
      <c r="D20" s="7">
        <v>1.0</v>
      </c>
      <c r="E20" s="8">
        <v>43494.0</v>
      </c>
      <c r="F20" s="6" t="s">
        <v>70</v>
      </c>
      <c r="G20" s="6" t="s">
        <v>14</v>
      </c>
      <c r="H20" s="6" t="s">
        <v>20</v>
      </c>
      <c r="I20" s="6"/>
      <c r="J20" s="6"/>
      <c r="K20" s="6">
        <v>2019.0</v>
      </c>
    </row>
    <row r="21" ht="15.0" customHeight="1">
      <c r="A21" s="5" t="s">
        <v>71</v>
      </c>
      <c r="B21" s="6" t="s">
        <v>72</v>
      </c>
      <c r="C21" s="7">
        <v>1.0</v>
      </c>
      <c r="D21" s="7">
        <v>1.0</v>
      </c>
      <c r="E21" s="8">
        <v>43494.0</v>
      </c>
      <c r="F21" s="6" t="s">
        <v>73</v>
      </c>
      <c r="G21" s="6" t="s">
        <v>14</v>
      </c>
      <c r="H21" s="6" t="s">
        <v>20</v>
      </c>
      <c r="I21" s="6"/>
      <c r="J21" s="6"/>
      <c r="K21" s="6">
        <v>2019.0</v>
      </c>
    </row>
    <row r="22" ht="15.0" customHeight="1">
      <c r="A22" s="5" t="s">
        <v>74</v>
      </c>
      <c r="B22" s="6" t="s">
        <v>75</v>
      </c>
      <c r="C22" s="7">
        <v>1.0</v>
      </c>
      <c r="D22" s="7">
        <v>1.0</v>
      </c>
      <c r="E22" s="8">
        <v>43496.0</v>
      </c>
      <c r="F22" s="6" t="s">
        <v>76</v>
      </c>
      <c r="G22" s="6" t="s">
        <v>14</v>
      </c>
      <c r="H22" s="6" t="s">
        <v>20</v>
      </c>
      <c r="I22" s="6"/>
      <c r="J22" s="6"/>
      <c r="K22" s="6">
        <v>2019.0</v>
      </c>
    </row>
    <row r="23" ht="15.0" customHeight="1">
      <c r="A23" s="5" t="s">
        <v>77</v>
      </c>
      <c r="B23" s="6" t="s">
        <v>78</v>
      </c>
      <c r="C23" s="7">
        <v>1.0</v>
      </c>
      <c r="D23" s="7">
        <v>1.0</v>
      </c>
      <c r="E23" s="8">
        <v>43496.0</v>
      </c>
      <c r="F23" s="6" t="s">
        <v>79</v>
      </c>
      <c r="G23" s="6" t="s">
        <v>14</v>
      </c>
      <c r="H23" s="6" t="s">
        <v>20</v>
      </c>
      <c r="I23" s="6"/>
      <c r="J23" s="6"/>
      <c r="K23" s="6">
        <v>2019.0</v>
      </c>
    </row>
    <row r="24" ht="15.0" customHeight="1">
      <c r="A24" s="5" t="s">
        <v>80</v>
      </c>
      <c r="B24" s="6" t="s">
        <v>81</v>
      </c>
      <c r="C24" s="7">
        <v>1.0</v>
      </c>
      <c r="D24" s="7">
        <v>1.0</v>
      </c>
      <c r="E24" s="8">
        <v>43489.0</v>
      </c>
      <c r="F24" s="6" t="s">
        <v>82</v>
      </c>
      <c r="G24" s="6" t="s">
        <v>14</v>
      </c>
      <c r="H24" s="6" t="s">
        <v>20</v>
      </c>
      <c r="I24" s="6"/>
      <c r="J24" s="6"/>
      <c r="K24" s="6">
        <v>2019.0</v>
      </c>
    </row>
    <row r="25" ht="15.0" customHeight="1">
      <c r="A25" s="5" t="s">
        <v>83</v>
      </c>
      <c r="B25" s="6" t="s">
        <v>84</v>
      </c>
      <c r="C25" s="7">
        <v>1.0</v>
      </c>
      <c r="D25" s="7">
        <v>1.0</v>
      </c>
      <c r="E25" s="8">
        <v>43493.0</v>
      </c>
      <c r="F25" s="6" t="s">
        <v>85</v>
      </c>
      <c r="G25" s="6" t="s">
        <v>14</v>
      </c>
      <c r="H25" s="6" t="s">
        <v>20</v>
      </c>
      <c r="I25" s="6"/>
      <c r="J25" s="6"/>
      <c r="K25" s="6">
        <v>2019.0</v>
      </c>
    </row>
    <row r="26" ht="15.0" customHeight="1">
      <c r="A26" s="5" t="s">
        <v>86</v>
      </c>
      <c r="B26" s="6" t="s">
        <v>87</v>
      </c>
      <c r="C26" s="7">
        <v>1.0</v>
      </c>
      <c r="D26" s="7">
        <v>1.0</v>
      </c>
      <c r="E26" s="8">
        <v>43490.0</v>
      </c>
      <c r="F26" s="6" t="s">
        <v>88</v>
      </c>
      <c r="G26" s="6" t="s">
        <v>14</v>
      </c>
      <c r="H26" s="6" t="s">
        <v>20</v>
      </c>
      <c r="I26" s="6"/>
      <c r="J26" s="6"/>
      <c r="K26" s="6">
        <v>2019.0</v>
      </c>
    </row>
    <row r="27" ht="15.0" customHeight="1">
      <c r="A27" s="5" t="s">
        <v>89</v>
      </c>
      <c r="B27" s="6" t="s">
        <v>90</v>
      </c>
      <c r="C27" s="7">
        <v>1.0</v>
      </c>
      <c r="D27" s="7">
        <v>1.0</v>
      </c>
      <c r="E27" s="8">
        <v>43490.0</v>
      </c>
      <c r="F27" s="6" t="s">
        <v>91</v>
      </c>
      <c r="G27" s="6" t="s">
        <v>14</v>
      </c>
      <c r="H27" s="6" t="s">
        <v>20</v>
      </c>
      <c r="I27" s="6"/>
      <c r="J27" s="6"/>
      <c r="K27" s="6">
        <v>2019.0</v>
      </c>
    </row>
    <row r="28" ht="15.0" customHeight="1">
      <c r="A28" s="5" t="s">
        <v>92</v>
      </c>
      <c r="B28" s="6" t="s">
        <v>93</v>
      </c>
      <c r="C28" s="7">
        <v>1.0</v>
      </c>
      <c r="D28" s="7">
        <v>1.0</v>
      </c>
      <c r="E28" s="8">
        <v>43490.0</v>
      </c>
      <c r="F28" s="6" t="s">
        <v>94</v>
      </c>
      <c r="G28" s="6" t="s">
        <v>14</v>
      </c>
      <c r="H28" s="6" t="s">
        <v>20</v>
      </c>
      <c r="I28" s="6"/>
      <c r="J28" s="6"/>
      <c r="K28" s="6">
        <v>2019.0</v>
      </c>
    </row>
    <row r="29" ht="15.0" customHeight="1">
      <c r="A29" s="5" t="s">
        <v>95</v>
      </c>
      <c r="B29" s="6" t="s">
        <v>96</v>
      </c>
      <c r="C29" s="7">
        <v>1.0</v>
      </c>
      <c r="D29" s="7">
        <v>1.0</v>
      </c>
      <c r="E29" s="8">
        <v>43489.0</v>
      </c>
      <c r="F29" s="6" t="s">
        <v>97</v>
      </c>
      <c r="G29" s="6" t="s">
        <v>14</v>
      </c>
      <c r="H29" s="6" t="s">
        <v>20</v>
      </c>
      <c r="I29" s="6"/>
      <c r="J29" s="6"/>
      <c r="K29" s="6">
        <v>2019.0</v>
      </c>
    </row>
    <row r="30" ht="15.0" customHeight="1">
      <c r="A30" s="5" t="s">
        <v>98</v>
      </c>
      <c r="B30" s="6" t="s">
        <v>99</v>
      </c>
      <c r="C30" s="7">
        <v>1.0</v>
      </c>
      <c r="D30" s="7">
        <v>1.0</v>
      </c>
      <c r="E30" s="8">
        <v>43488.0</v>
      </c>
      <c r="F30" s="6" t="s">
        <v>100</v>
      </c>
      <c r="G30" s="6" t="s">
        <v>14</v>
      </c>
      <c r="H30" s="6" t="s">
        <v>20</v>
      </c>
      <c r="I30" s="6"/>
      <c r="J30" s="6"/>
      <c r="K30" s="6">
        <v>2019.0</v>
      </c>
    </row>
    <row r="31" ht="15.0" customHeight="1">
      <c r="A31" s="5" t="s">
        <v>101</v>
      </c>
      <c r="B31" s="6" t="s">
        <v>102</v>
      </c>
      <c r="C31" s="7">
        <v>1.0</v>
      </c>
      <c r="D31" s="7">
        <v>1.0</v>
      </c>
      <c r="E31" s="8">
        <v>43488.0</v>
      </c>
      <c r="F31" s="6" t="s">
        <v>103</v>
      </c>
      <c r="G31" s="6" t="s">
        <v>14</v>
      </c>
      <c r="H31" s="6" t="s">
        <v>20</v>
      </c>
      <c r="I31" s="6"/>
      <c r="J31" s="6"/>
      <c r="K31" s="6">
        <v>2019.0</v>
      </c>
    </row>
    <row r="32" ht="15.0" customHeight="1">
      <c r="A32" s="5" t="s">
        <v>104</v>
      </c>
      <c r="B32" s="6" t="s">
        <v>105</v>
      </c>
      <c r="C32" s="7">
        <v>1.0</v>
      </c>
      <c r="D32" s="7">
        <v>1.0</v>
      </c>
      <c r="E32" s="8">
        <v>43489.0</v>
      </c>
      <c r="F32" s="6" t="s">
        <v>106</v>
      </c>
      <c r="G32" s="6" t="s">
        <v>14</v>
      </c>
      <c r="H32" s="6" t="s">
        <v>20</v>
      </c>
      <c r="I32" s="6"/>
      <c r="J32" s="6"/>
      <c r="K32" s="6">
        <v>2019.0</v>
      </c>
    </row>
    <row r="33" ht="15.0" customHeight="1">
      <c r="A33" s="5" t="s">
        <v>107</v>
      </c>
      <c r="B33" s="6" t="s">
        <v>108</v>
      </c>
      <c r="C33" s="7">
        <v>1.0</v>
      </c>
      <c r="D33" s="7">
        <v>1.0</v>
      </c>
      <c r="E33" s="8">
        <v>43489.0</v>
      </c>
      <c r="F33" s="6" t="s">
        <v>109</v>
      </c>
      <c r="G33" s="6" t="s">
        <v>14</v>
      </c>
      <c r="H33" s="6" t="s">
        <v>20</v>
      </c>
      <c r="I33" s="6"/>
      <c r="J33" s="6"/>
      <c r="K33" s="6">
        <v>2019.0</v>
      </c>
    </row>
    <row r="34" ht="15.0" customHeight="1">
      <c r="A34" s="5" t="s">
        <v>110</v>
      </c>
      <c r="B34" s="6" t="s">
        <v>111</v>
      </c>
      <c r="C34" s="7">
        <v>1.0</v>
      </c>
      <c r="D34" s="7">
        <v>1.0</v>
      </c>
      <c r="E34" s="8">
        <v>43493.0</v>
      </c>
      <c r="F34" s="6" t="s">
        <v>112</v>
      </c>
      <c r="G34" s="6" t="s">
        <v>14</v>
      </c>
      <c r="H34" s="6" t="s">
        <v>20</v>
      </c>
      <c r="I34" s="6"/>
      <c r="J34" s="6"/>
      <c r="K34" s="6">
        <v>2019.0</v>
      </c>
    </row>
    <row r="35" ht="15.0" customHeight="1">
      <c r="A35" s="5" t="s">
        <v>113</v>
      </c>
      <c r="B35" s="6" t="s">
        <v>114</v>
      </c>
      <c r="C35" s="7">
        <v>1.0</v>
      </c>
      <c r="D35" s="7">
        <v>1.0</v>
      </c>
      <c r="E35" s="8">
        <v>43494.0</v>
      </c>
      <c r="F35" s="6" t="s">
        <v>115</v>
      </c>
      <c r="G35" s="6" t="s">
        <v>14</v>
      </c>
      <c r="H35" s="6" t="s">
        <v>20</v>
      </c>
      <c r="I35" s="6"/>
      <c r="J35" s="6"/>
      <c r="K35" s="6">
        <v>2019.0</v>
      </c>
    </row>
    <row r="36" ht="15.0" customHeight="1">
      <c r="A36" s="5" t="s">
        <v>116</v>
      </c>
      <c r="B36" s="6" t="s">
        <v>117</v>
      </c>
      <c r="C36" s="7">
        <v>1.0</v>
      </c>
      <c r="D36" s="7">
        <v>1.0</v>
      </c>
      <c r="E36" s="8">
        <v>43490.0</v>
      </c>
      <c r="F36" s="6" t="s">
        <v>118</v>
      </c>
      <c r="G36" s="6" t="s">
        <v>14</v>
      </c>
      <c r="H36" s="6" t="s">
        <v>20</v>
      </c>
      <c r="I36" s="6"/>
      <c r="J36" s="6"/>
      <c r="K36" s="6">
        <v>2019.0</v>
      </c>
    </row>
    <row r="37" ht="15.0" customHeight="1">
      <c r="A37" s="5" t="s">
        <v>119</v>
      </c>
      <c r="B37" s="6" t="s">
        <v>120</v>
      </c>
      <c r="C37" s="7">
        <v>1.0</v>
      </c>
      <c r="D37" s="7">
        <v>1.0</v>
      </c>
      <c r="E37" s="8">
        <v>43488.0</v>
      </c>
      <c r="F37" s="6" t="s">
        <v>121</v>
      </c>
      <c r="G37" s="6" t="s">
        <v>14</v>
      </c>
      <c r="H37" s="6" t="s">
        <v>20</v>
      </c>
      <c r="I37" s="6"/>
      <c r="J37" s="6"/>
      <c r="K37" s="6">
        <v>2019.0</v>
      </c>
    </row>
    <row r="38" ht="15.0" customHeight="1">
      <c r="A38" s="5" t="s">
        <v>122</v>
      </c>
      <c r="B38" s="6" t="s">
        <v>123</v>
      </c>
      <c r="C38" s="7">
        <v>1.0</v>
      </c>
      <c r="D38" s="7">
        <v>1.0</v>
      </c>
      <c r="E38" s="8">
        <v>43495.0</v>
      </c>
      <c r="F38" s="6" t="s">
        <v>124</v>
      </c>
      <c r="G38" s="6" t="s">
        <v>14</v>
      </c>
      <c r="H38" s="6" t="s">
        <v>20</v>
      </c>
      <c r="I38" s="6"/>
      <c r="J38" s="6"/>
      <c r="K38" s="6">
        <v>2019.0</v>
      </c>
    </row>
    <row r="39" ht="15.0" customHeight="1">
      <c r="A39" s="5" t="s">
        <v>125</v>
      </c>
      <c r="B39" s="6" t="s">
        <v>126</v>
      </c>
      <c r="C39" s="7">
        <v>1.0</v>
      </c>
      <c r="D39" s="7">
        <v>1.0</v>
      </c>
      <c r="E39" s="8">
        <v>43488.0</v>
      </c>
      <c r="F39" s="6" t="s">
        <v>127</v>
      </c>
      <c r="G39" s="6" t="s">
        <v>14</v>
      </c>
      <c r="H39" s="6" t="s">
        <v>20</v>
      </c>
      <c r="I39" s="6"/>
      <c r="J39" s="6"/>
      <c r="K39" s="6">
        <v>2019.0</v>
      </c>
    </row>
    <row r="40" ht="15.0" customHeight="1">
      <c r="A40" s="5" t="s">
        <v>128</v>
      </c>
      <c r="B40" s="6" t="s">
        <v>129</v>
      </c>
      <c r="C40" s="7">
        <v>1.0</v>
      </c>
      <c r="D40" s="7">
        <v>1.0</v>
      </c>
      <c r="E40" s="8">
        <v>43493.0</v>
      </c>
      <c r="F40" s="6" t="s">
        <v>130</v>
      </c>
      <c r="G40" s="6" t="s">
        <v>14</v>
      </c>
      <c r="H40" s="6" t="s">
        <v>20</v>
      </c>
      <c r="I40" s="6"/>
      <c r="J40" s="6"/>
      <c r="K40" s="6">
        <v>2019.0</v>
      </c>
    </row>
    <row r="41" ht="15.0" customHeight="1">
      <c r="A41" s="5" t="s">
        <v>131</v>
      </c>
      <c r="B41" s="6" t="s">
        <v>132</v>
      </c>
      <c r="C41" s="7">
        <v>1.0</v>
      </c>
      <c r="D41" s="7">
        <v>1.0</v>
      </c>
      <c r="E41" s="8">
        <v>43496.0</v>
      </c>
      <c r="F41" s="6" t="s">
        <v>133</v>
      </c>
      <c r="G41" s="6" t="s">
        <v>14</v>
      </c>
      <c r="H41" s="6" t="s">
        <v>20</v>
      </c>
      <c r="I41" s="6"/>
      <c r="J41" s="6"/>
      <c r="K41" s="6">
        <v>2019.0</v>
      </c>
    </row>
    <row r="42" ht="15.0" customHeight="1">
      <c r="A42" s="5" t="s">
        <v>134</v>
      </c>
      <c r="B42" s="6" t="s">
        <v>135</v>
      </c>
      <c r="C42" s="7">
        <v>1.0</v>
      </c>
      <c r="D42" s="7">
        <v>1.0</v>
      </c>
      <c r="E42" s="8">
        <v>43490.0</v>
      </c>
      <c r="F42" s="6" t="s">
        <v>136</v>
      </c>
      <c r="G42" s="6" t="s">
        <v>14</v>
      </c>
      <c r="H42" s="6" t="s">
        <v>20</v>
      </c>
      <c r="I42" s="6"/>
      <c r="J42" s="6"/>
      <c r="K42" s="6">
        <v>2019.0</v>
      </c>
    </row>
    <row r="43" ht="15.0" customHeight="1">
      <c r="A43" s="5" t="s">
        <v>137</v>
      </c>
      <c r="B43" s="6" t="s">
        <v>138</v>
      </c>
      <c r="C43" s="7">
        <v>1.0</v>
      </c>
      <c r="D43" s="7">
        <v>1.0</v>
      </c>
      <c r="E43" s="8">
        <v>43496.0</v>
      </c>
      <c r="F43" s="6" t="s">
        <v>139</v>
      </c>
      <c r="G43" s="6" t="s">
        <v>14</v>
      </c>
      <c r="H43" s="6" t="s">
        <v>20</v>
      </c>
      <c r="I43" s="6"/>
      <c r="J43" s="6"/>
      <c r="K43" s="6">
        <v>2019.0</v>
      </c>
    </row>
    <row r="44" ht="15.0" customHeight="1">
      <c r="A44" s="5" t="s">
        <v>140</v>
      </c>
      <c r="B44" s="6" t="s">
        <v>141</v>
      </c>
      <c r="C44" s="7">
        <v>1.0</v>
      </c>
      <c r="D44" s="7">
        <v>1.0</v>
      </c>
      <c r="E44" s="8">
        <v>43494.0</v>
      </c>
      <c r="F44" s="6" t="s">
        <v>142</v>
      </c>
      <c r="G44" s="6" t="s">
        <v>14</v>
      </c>
      <c r="H44" s="6" t="s">
        <v>20</v>
      </c>
      <c r="I44" s="6"/>
      <c r="J44" s="6"/>
      <c r="K44" s="6">
        <v>2019.0</v>
      </c>
    </row>
    <row r="45" ht="15.0" customHeight="1">
      <c r="A45" s="5" t="s">
        <v>143</v>
      </c>
      <c r="B45" s="6" t="s">
        <v>144</v>
      </c>
      <c r="C45" s="7">
        <v>1.0</v>
      </c>
      <c r="D45" s="7">
        <v>1.0</v>
      </c>
      <c r="E45" s="8">
        <v>43490.0</v>
      </c>
      <c r="F45" s="6" t="s">
        <v>145</v>
      </c>
      <c r="G45" s="6" t="s">
        <v>14</v>
      </c>
      <c r="H45" s="6" t="s">
        <v>20</v>
      </c>
      <c r="I45" s="6"/>
      <c r="J45" s="6"/>
      <c r="K45" s="6">
        <v>2019.0</v>
      </c>
    </row>
    <row r="46" ht="15.0" customHeight="1">
      <c r="A46" s="5" t="s">
        <v>146</v>
      </c>
      <c r="B46" s="6" t="s">
        <v>147</v>
      </c>
      <c r="C46" s="7">
        <v>1.0</v>
      </c>
      <c r="D46" s="7">
        <v>1.0</v>
      </c>
      <c r="E46" s="8">
        <v>43494.0</v>
      </c>
      <c r="F46" s="6" t="s">
        <v>148</v>
      </c>
      <c r="G46" s="6" t="s">
        <v>14</v>
      </c>
      <c r="H46" s="6" t="s">
        <v>20</v>
      </c>
      <c r="I46" s="6"/>
      <c r="J46" s="6"/>
      <c r="K46" s="6">
        <v>2019.0</v>
      </c>
    </row>
    <row r="47" ht="15.0" customHeight="1">
      <c r="A47" s="5" t="s">
        <v>149</v>
      </c>
      <c r="B47" s="6" t="s">
        <v>150</v>
      </c>
      <c r="C47" s="7">
        <v>1.0</v>
      </c>
      <c r="D47" s="7">
        <v>1.0</v>
      </c>
      <c r="E47" s="8">
        <v>43490.0</v>
      </c>
      <c r="F47" s="6" t="s">
        <v>151</v>
      </c>
      <c r="G47" s="6" t="s">
        <v>14</v>
      </c>
      <c r="H47" s="6" t="s">
        <v>20</v>
      </c>
      <c r="I47" s="6"/>
      <c r="J47" s="6"/>
      <c r="K47" s="6">
        <v>2019.0</v>
      </c>
    </row>
    <row r="48" ht="15.0" customHeight="1">
      <c r="A48" s="5" t="s">
        <v>152</v>
      </c>
      <c r="B48" s="6" t="s">
        <v>153</v>
      </c>
      <c r="C48" s="7">
        <v>1.0</v>
      </c>
      <c r="D48" s="7">
        <v>1.0</v>
      </c>
      <c r="E48" s="8">
        <v>43495.0</v>
      </c>
      <c r="F48" s="6" t="s">
        <v>154</v>
      </c>
      <c r="G48" s="6" t="s">
        <v>14</v>
      </c>
      <c r="H48" s="6" t="s">
        <v>20</v>
      </c>
      <c r="I48" s="6"/>
      <c r="J48" s="6"/>
      <c r="K48" s="6">
        <v>2019.0</v>
      </c>
    </row>
    <row r="49" ht="15.0" customHeight="1">
      <c r="A49" s="5" t="s">
        <v>155</v>
      </c>
      <c r="B49" s="6" t="s">
        <v>156</v>
      </c>
      <c r="C49" s="7">
        <v>1.0</v>
      </c>
      <c r="D49" s="7">
        <v>1.0</v>
      </c>
      <c r="E49" s="8">
        <v>43495.0</v>
      </c>
      <c r="F49" s="6" t="s">
        <v>157</v>
      </c>
      <c r="G49" s="6" t="s">
        <v>14</v>
      </c>
      <c r="H49" s="6" t="s">
        <v>20</v>
      </c>
      <c r="I49" s="6"/>
      <c r="J49" s="6"/>
      <c r="K49" s="6">
        <v>2019.0</v>
      </c>
    </row>
    <row r="50" ht="15.0" customHeight="1">
      <c r="A50" s="5" t="s">
        <v>158</v>
      </c>
      <c r="B50" s="6" t="s">
        <v>159</v>
      </c>
      <c r="C50" s="7">
        <v>1.0</v>
      </c>
      <c r="D50" s="7">
        <v>1.0</v>
      </c>
      <c r="E50" s="8">
        <v>43489.0</v>
      </c>
      <c r="F50" s="6" t="s">
        <v>160</v>
      </c>
      <c r="G50" s="6" t="s">
        <v>14</v>
      </c>
      <c r="H50" s="6" t="s">
        <v>20</v>
      </c>
      <c r="I50" s="6"/>
      <c r="J50" s="6"/>
      <c r="K50" s="6">
        <v>2019.0</v>
      </c>
    </row>
    <row r="51" ht="15.0" customHeight="1">
      <c r="A51" s="5" t="s">
        <v>161</v>
      </c>
      <c r="B51" s="6" t="s">
        <v>162</v>
      </c>
      <c r="C51" s="7">
        <v>1.0</v>
      </c>
      <c r="D51" s="7">
        <v>1.0</v>
      </c>
      <c r="E51" s="8">
        <v>43489.0</v>
      </c>
      <c r="F51" s="6" t="s">
        <v>163</v>
      </c>
      <c r="G51" s="6" t="s">
        <v>14</v>
      </c>
      <c r="H51" s="6" t="s">
        <v>20</v>
      </c>
      <c r="I51" s="6"/>
      <c r="J51" s="6"/>
      <c r="K51" s="6">
        <v>2019.0</v>
      </c>
    </row>
    <row r="52" ht="15.0" customHeight="1">
      <c r="A52" s="5" t="s">
        <v>164</v>
      </c>
      <c r="B52" s="6" t="s">
        <v>165</v>
      </c>
      <c r="C52" s="7">
        <v>1.0</v>
      </c>
      <c r="D52" s="7">
        <v>1.0</v>
      </c>
      <c r="E52" s="8">
        <v>43494.0</v>
      </c>
      <c r="F52" s="6" t="s">
        <v>166</v>
      </c>
      <c r="G52" s="6" t="s">
        <v>14</v>
      </c>
      <c r="H52" s="6" t="s">
        <v>20</v>
      </c>
      <c r="I52" s="6"/>
      <c r="J52" s="6"/>
      <c r="K52" s="6">
        <v>2019.0</v>
      </c>
    </row>
    <row r="53" ht="15.0" customHeight="1">
      <c r="A53" s="5" t="s">
        <v>167</v>
      </c>
      <c r="B53" s="6" t="s">
        <v>168</v>
      </c>
      <c r="C53" s="7">
        <v>1.0</v>
      </c>
      <c r="D53" s="7">
        <v>1.0</v>
      </c>
      <c r="E53" s="8">
        <v>43489.0</v>
      </c>
      <c r="F53" s="6" t="s">
        <v>169</v>
      </c>
      <c r="G53" s="6" t="s">
        <v>14</v>
      </c>
      <c r="H53" s="6" t="s">
        <v>20</v>
      </c>
      <c r="I53" s="6"/>
      <c r="J53" s="6"/>
      <c r="K53" s="6">
        <v>2019.0</v>
      </c>
    </row>
    <row r="54" ht="15.0" customHeight="1">
      <c r="A54" s="5" t="s">
        <v>170</v>
      </c>
      <c r="B54" s="6" t="s">
        <v>171</v>
      </c>
      <c r="C54" s="7">
        <v>1.0</v>
      </c>
      <c r="D54" s="7">
        <v>1.0</v>
      </c>
      <c r="E54" s="8">
        <v>43493.0</v>
      </c>
      <c r="F54" s="6" t="s">
        <v>172</v>
      </c>
      <c r="G54" s="6" t="s">
        <v>14</v>
      </c>
      <c r="H54" s="6" t="s">
        <v>20</v>
      </c>
      <c r="I54" s="6"/>
      <c r="J54" s="6"/>
      <c r="K54" s="6">
        <v>2019.0</v>
      </c>
    </row>
    <row r="55" ht="15.0" customHeight="1">
      <c r="A55" s="5" t="s">
        <v>173</v>
      </c>
      <c r="B55" s="6" t="s">
        <v>174</v>
      </c>
      <c r="C55" s="7">
        <v>1.0</v>
      </c>
      <c r="D55" s="7">
        <v>1.0</v>
      </c>
      <c r="E55" s="8">
        <v>43488.0</v>
      </c>
      <c r="F55" s="6" t="s">
        <v>175</v>
      </c>
      <c r="G55" s="6" t="s">
        <v>14</v>
      </c>
      <c r="H55" s="6" t="s">
        <v>20</v>
      </c>
      <c r="I55" s="6"/>
      <c r="J55" s="6"/>
      <c r="K55" s="6">
        <v>2019.0</v>
      </c>
    </row>
    <row r="56" ht="15.0" customHeight="1">
      <c r="A56" s="5" t="s">
        <v>176</v>
      </c>
      <c r="B56" s="6" t="s">
        <v>177</v>
      </c>
      <c r="C56" s="7">
        <v>1.0</v>
      </c>
      <c r="D56" s="7">
        <v>1.0</v>
      </c>
      <c r="E56" s="8">
        <v>43490.0</v>
      </c>
      <c r="F56" s="6" t="s">
        <v>178</v>
      </c>
      <c r="G56" s="6" t="s">
        <v>14</v>
      </c>
      <c r="H56" s="6" t="s">
        <v>20</v>
      </c>
      <c r="I56" s="6"/>
      <c r="J56" s="6"/>
      <c r="K56" s="6">
        <v>2019.0</v>
      </c>
    </row>
    <row r="57" ht="15.0" customHeight="1">
      <c r="A57" s="5" t="s">
        <v>179</v>
      </c>
      <c r="B57" s="6" t="s">
        <v>180</v>
      </c>
      <c r="C57" s="7">
        <v>1.0</v>
      </c>
      <c r="D57" s="7">
        <v>1.0</v>
      </c>
      <c r="E57" s="8">
        <v>43493.0</v>
      </c>
      <c r="F57" s="6" t="s">
        <v>181</v>
      </c>
      <c r="G57" s="6" t="s">
        <v>14</v>
      </c>
      <c r="H57" s="6" t="s">
        <v>20</v>
      </c>
      <c r="I57" s="6"/>
      <c r="J57" s="6"/>
      <c r="K57" s="6">
        <v>2019.0</v>
      </c>
    </row>
    <row r="58" ht="15.0" customHeight="1">
      <c r="A58" s="5" t="s">
        <v>182</v>
      </c>
      <c r="B58" s="6" t="s">
        <v>183</v>
      </c>
      <c r="C58" s="7">
        <v>1.0</v>
      </c>
      <c r="D58" s="7">
        <v>1.0</v>
      </c>
      <c r="E58" s="8">
        <v>43490.0</v>
      </c>
      <c r="F58" s="6" t="s">
        <v>184</v>
      </c>
      <c r="G58" s="6" t="s">
        <v>14</v>
      </c>
      <c r="H58" s="6" t="s">
        <v>20</v>
      </c>
      <c r="I58" s="6"/>
      <c r="J58" s="6"/>
      <c r="K58" s="6">
        <v>2019.0</v>
      </c>
    </row>
    <row r="59" ht="15.0" customHeight="1">
      <c r="A59" s="5" t="s">
        <v>185</v>
      </c>
      <c r="B59" s="6" t="s">
        <v>186</v>
      </c>
      <c r="C59" s="7">
        <v>1.0</v>
      </c>
      <c r="D59" s="7">
        <v>1.0</v>
      </c>
      <c r="E59" s="8">
        <v>43490.0</v>
      </c>
      <c r="F59" s="6" t="s">
        <v>187</v>
      </c>
      <c r="G59" s="6" t="s">
        <v>14</v>
      </c>
      <c r="H59" s="6" t="s">
        <v>20</v>
      </c>
      <c r="I59" s="6"/>
      <c r="J59" s="6"/>
      <c r="K59" s="6">
        <v>2019.0</v>
      </c>
    </row>
    <row r="60" ht="15.0" customHeight="1">
      <c r="A60" s="5" t="s">
        <v>188</v>
      </c>
      <c r="B60" s="6" t="s">
        <v>189</v>
      </c>
      <c r="C60" s="7">
        <v>1.0</v>
      </c>
      <c r="D60" s="7">
        <v>1.0</v>
      </c>
      <c r="E60" s="8">
        <v>43489.0</v>
      </c>
      <c r="F60" s="6" t="s">
        <v>190</v>
      </c>
      <c r="G60" s="6" t="s">
        <v>14</v>
      </c>
      <c r="H60" s="6" t="s">
        <v>20</v>
      </c>
      <c r="I60" s="6"/>
      <c r="J60" s="6"/>
      <c r="K60" s="6">
        <v>2019.0</v>
      </c>
    </row>
    <row r="61" ht="15.0" customHeight="1">
      <c r="A61" s="5" t="s">
        <v>191</v>
      </c>
      <c r="B61" s="6" t="s">
        <v>192</v>
      </c>
      <c r="C61" s="7">
        <v>1.0</v>
      </c>
      <c r="D61" s="7">
        <v>1.0</v>
      </c>
      <c r="E61" s="8">
        <v>43490.0</v>
      </c>
      <c r="F61" s="6" t="s">
        <v>193</v>
      </c>
      <c r="G61" s="6" t="s">
        <v>14</v>
      </c>
      <c r="H61" s="6" t="s">
        <v>20</v>
      </c>
      <c r="I61" s="6"/>
      <c r="J61" s="6"/>
      <c r="K61" s="6">
        <v>2019.0</v>
      </c>
    </row>
    <row r="62" ht="15.0" customHeight="1">
      <c r="A62" s="5" t="s">
        <v>194</v>
      </c>
      <c r="B62" s="6" t="s">
        <v>195</v>
      </c>
      <c r="C62" s="7" t="s">
        <v>196</v>
      </c>
      <c r="D62" s="7">
        <v>1.0</v>
      </c>
      <c r="E62" s="8">
        <v>43489.0</v>
      </c>
      <c r="F62" s="6" t="s">
        <v>197</v>
      </c>
      <c r="G62" s="6" t="s">
        <v>14</v>
      </c>
      <c r="H62" s="6" t="s">
        <v>20</v>
      </c>
      <c r="I62" s="6"/>
      <c r="J62" s="6"/>
      <c r="K62" s="6">
        <v>2019.0</v>
      </c>
    </row>
    <row r="63" ht="15.0" customHeight="1">
      <c r="A63" s="5" t="s">
        <v>198</v>
      </c>
      <c r="B63" s="6" t="s">
        <v>199</v>
      </c>
      <c r="C63" s="7" t="s">
        <v>196</v>
      </c>
      <c r="D63" s="7">
        <v>1.0</v>
      </c>
      <c r="E63" s="8">
        <v>43493.0</v>
      </c>
      <c r="F63" s="6" t="s">
        <v>200</v>
      </c>
      <c r="G63" s="6" t="s">
        <v>14</v>
      </c>
      <c r="H63" s="6" t="s">
        <v>20</v>
      </c>
      <c r="I63" s="6"/>
      <c r="J63" s="6"/>
      <c r="K63" s="6">
        <v>2019.0</v>
      </c>
    </row>
    <row r="64" ht="15.0" customHeight="1">
      <c r="A64" s="5" t="s">
        <v>201</v>
      </c>
      <c r="B64" s="6" t="s">
        <v>202</v>
      </c>
      <c r="C64" s="7">
        <v>1.0</v>
      </c>
      <c r="D64" s="7">
        <v>1.0</v>
      </c>
      <c r="E64" s="8">
        <v>43489.0</v>
      </c>
      <c r="F64" s="6" t="s">
        <v>203</v>
      </c>
      <c r="G64" s="6" t="s">
        <v>14</v>
      </c>
      <c r="H64" s="6" t="s">
        <v>20</v>
      </c>
      <c r="I64" s="6"/>
      <c r="J64" s="6"/>
      <c r="K64" s="6">
        <v>2019.0</v>
      </c>
    </row>
    <row r="65" ht="15.0" customHeight="1">
      <c r="A65" s="5" t="s">
        <v>204</v>
      </c>
      <c r="B65" s="6" t="s">
        <v>205</v>
      </c>
      <c r="C65" s="7">
        <v>1.0</v>
      </c>
      <c r="D65" s="7">
        <v>1.0</v>
      </c>
      <c r="E65" s="8">
        <v>43490.0</v>
      </c>
      <c r="F65" s="6" t="s">
        <v>206</v>
      </c>
      <c r="G65" s="6" t="s">
        <v>14</v>
      </c>
      <c r="H65" s="6" t="s">
        <v>20</v>
      </c>
      <c r="I65" s="6"/>
      <c r="J65" s="6"/>
      <c r="K65" s="6">
        <v>2019.0</v>
      </c>
    </row>
    <row r="66" ht="15.0" customHeight="1">
      <c r="A66" s="5" t="s">
        <v>207</v>
      </c>
      <c r="B66" s="6" t="s">
        <v>208</v>
      </c>
      <c r="C66" s="7">
        <v>1.0</v>
      </c>
      <c r="D66" s="7">
        <v>1.0</v>
      </c>
      <c r="E66" s="8">
        <v>43488.0</v>
      </c>
      <c r="F66" s="6" t="s">
        <v>209</v>
      </c>
      <c r="G66" s="6" t="s">
        <v>14</v>
      </c>
      <c r="H66" s="6" t="s">
        <v>20</v>
      </c>
      <c r="I66" s="6"/>
      <c r="J66" s="6"/>
      <c r="K66" s="6">
        <v>2019.0</v>
      </c>
    </row>
    <row r="67" ht="15.0" customHeight="1">
      <c r="A67" s="5" t="s">
        <v>210</v>
      </c>
      <c r="B67" s="6" t="s">
        <v>211</v>
      </c>
      <c r="C67" s="7">
        <v>1.0</v>
      </c>
      <c r="D67" s="7">
        <v>1.0</v>
      </c>
      <c r="E67" s="8">
        <v>43488.0</v>
      </c>
      <c r="F67" s="6" t="s">
        <v>212</v>
      </c>
      <c r="G67" s="6" t="s">
        <v>14</v>
      </c>
      <c r="H67" s="6" t="s">
        <v>20</v>
      </c>
      <c r="I67" s="6"/>
      <c r="J67" s="6"/>
      <c r="K67" s="6">
        <v>2019.0</v>
      </c>
    </row>
    <row r="68" ht="15.0" customHeight="1">
      <c r="A68" s="5" t="s">
        <v>213</v>
      </c>
      <c r="B68" s="6" t="s">
        <v>214</v>
      </c>
      <c r="C68" s="7">
        <v>1.0</v>
      </c>
      <c r="D68" s="7">
        <v>1.0</v>
      </c>
      <c r="E68" s="8">
        <v>43493.0</v>
      </c>
      <c r="F68" s="6" t="s">
        <v>215</v>
      </c>
      <c r="G68" s="6" t="s">
        <v>14</v>
      </c>
      <c r="H68" s="6" t="s">
        <v>20</v>
      </c>
      <c r="I68" s="6"/>
      <c r="J68" s="6"/>
      <c r="K68" s="6">
        <v>2019.0</v>
      </c>
    </row>
    <row r="69" ht="15.0" customHeight="1">
      <c r="A69" s="5" t="s">
        <v>216</v>
      </c>
      <c r="B69" s="6" t="s">
        <v>217</v>
      </c>
      <c r="C69" s="7">
        <v>1.0</v>
      </c>
      <c r="D69" s="7">
        <v>1.0</v>
      </c>
      <c r="E69" s="8">
        <v>43495.0</v>
      </c>
      <c r="F69" s="6" t="s">
        <v>218</v>
      </c>
      <c r="G69" s="6" t="s">
        <v>14</v>
      </c>
      <c r="H69" s="6" t="s">
        <v>20</v>
      </c>
      <c r="I69" s="6"/>
      <c r="J69" s="6"/>
      <c r="K69" s="6">
        <v>2019.0</v>
      </c>
    </row>
    <row r="70" ht="15.0" customHeight="1">
      <c r="A70" s="5" t="s">
        <v>219</v>
      </c>
      <c r="B70" s="6" t="s">
        <v>220</v>
      </c>
      <c r="C70" s="7">
        <v>1.0</v>
      </c>
      <c r="D70" s="7">
        <v>1.0</v>
      </c>
      <c r="E70" s="8">
        <v>43490.0</v>
      </c>
      <c r="F70" s="6" t="s">
        <v>221</v>
      </c>
      <c r="G70" s="6" t="s">
        <v>14</v>
      </c>
      <c r="H70" s="6" t="s">
        <v>20</v>
      </c>
      <c r="I70" s="6"/>
      <c r="J70" s="6"/>
      <c r="K70" s="6">
        <v>2019.0</v>
      </c>
    </row>
    <row r="71" ht="15.0" customHeight="1">
      <c r="A71" s="5" t="s">
        <v>222</v>
      </c>
      <c r="B71" s="6" t="s">
        <v>223</v>
      </c>
      <c r="C71" s="7">
        <v>1.0</v>
      </c>
      <c r="D71" s="7">
        <v>1.0</v>
      </c>
      <c r="E71" s="8">
        <v>43489.0</v>
      </c>
      <c r="F71" s="6" t="s">
        <v>224</v>
      </c>
      <c r="G71" s="6" t="s">
        <v>14</v>
      </c>
      <c r="H71" s="6" t="s">
        <v>20</v>
      </c>
      <c r="I71" s="6"/>
      <c r="J71" s="6"/>
      <c r="K71" s="6">
        <v>2019.0</v>
      </c>
    </row>
    <row r="72" ht="15.0" customHeight="1">
      <c r="A72" s="5" t="s">
        <v>225</v>
      </c>
      <c r="B72" s="6" t="s">
        <v>226</v>
      </c>
      <c r="C72" s="7">
        <v>1.0</v>
      </c>
      <c r="D72" s="7">
        <v>1.0</v>
      </c>
      <c r="E72" s="8">
        <v>43490.0</v>
      </c>
      <c r="F72" s="6" t="s">
        <v>227</v>
      </c>
      <c r="G72" s="6" t="s">
        <v>14</v>
      </c>
      <c r="H72" s="6" t="s">
        <v>20</v>
      </c>
      <c r="I72" s="6"/>
      <c r="J72" s="6"/>
      <c r="K72" s="6">
        <v>2019.0</v>
      </c>
    </row>
    <row r="73" ht="15.0" customHeight="1">
      <c r="A73" s="5" t="s">
        <v>228</v>
      </c>
      <c r="B73" s="6" t="s">
        <v>229</v>
      </c>
      <c r="C73" s="7">
        <v>1.0</v>
      </c>
      <c r="D73" s="7">
        <v>1.0</v>
      </c>
      <c r="E73" s="8">
        <v>43496.0</v>
      </c>
      <c r="F73" s="6" t="s">
        <v>230</v>
      </c>
      <c r="G73" s="6" t="s">
        <v>14</v>
      </c>
      <c r="H73" s="6" t="s">
        <v>20</v>
      </c>
      <c r="I73" s="6"/>
      <c r="J73" s="6"/>
      <c r="K73" s="6">
        <v>2019.0</v>
      </c>
    </row>
    <row r="74" ht="15.0" customHeight="1">
      <c r="A74" s="5" t="s">
        <v>231</v>
      </c>
      <c r="B74" s="6" t="s">
        <v>232</v>
      </c>
      <c r="C74" s="7">
        <v>1.0</v>
      </c>
      <c r="D74" s="7">
        <v>1.0</v>
      </c>
      <c r="E74" s="8">
        <v>43488.0</v>
      </c>
      <c r="F74" s="6" t="s">
        <v>233</v>
      </c>
      <c r="G74" s="6" t="s">
        <v>14</v>
      </c>
      <c r="H74" s="6" t="s">
        <v>20</v>
      </c>
      <c r="I74" s="6"/>
      <c r="J74" s="6"/>
      <c r="K74" s="6">
        <v>2019.0</v>
      </c>
    </row>
    <row r="75" ht="15.0" customHeight="1">
      <c r="A75" s="5" t="s">
        <v>234</v>
      </c>
      <c r="B75" s="6" t="s">
        <v>235</v>
      </c>
      <c r="C75" s="7">
        <v>1.0</v>
      </c>
      <c r="D75" s="7">
        <v>1.0</v>
      </c>
      <c r="E75" s="8">
        <v>43490.0</v>
      </c>
      <c r="F75" s="6" t="s">
        <v>236</v>
      </c>
      <c r="G75" s="6" t="s">
        <v>14</v>
      </c>
      <c r="H75" s="6" t="s">
        <v>20</v>
      </c>
      <c r="I75" s="6"/>
      <c r="J75" s="6"/>
      <c r="K75" s="6">
        <v>2019.0</v>
      </c>
    </row>
    <row r="76" ht="15.0" customHeight="1">
      <c r="A76" s="5" t="s">
        <v>237</v>
      </c>
      <c r="B76" s="6" t="s">
        <v>238</v>
      </c>
      <c r="C76" s="7">
        <v>1.0</v>
      </c>
      <c r="D76" s="7">
        <v>1.0</v>
      </c>
      <c r="E76" s="8">
        <v>43490.0</v>
      </c>
      <c r="F76" s="6" t="s">
        <v>239</v>
      </c>
      <c r="G76" s="6" t="s">
        <v>14</v>
      </c>
      <c r="H76" s="6" t="s">
        <v>20</v>
      </c>
      <c r="I76" s="6"/>
      <c r="J76" s="6"/>
      <c r="K76" s="6">
        <v>2019.0</v>
      </c>
    </row>
    <row r="77" ht="15.0" customHeight="1">
      <c r="A77" s="5" t="s">
        <v>240</v>
      </c>
      <c r="B77" s="6" t="s">
        <v>241</v>
      </c>
      <c r="C77" s="7">
        <v>1.0</v>
      </c>
      <c r="D77" s="7">
        <v>1.0</v>
      </c>
      <c r="E77" s="8">
        <v>43490.0</v>
      </c>
      <c r="F77" s="6" t="s">
        <v>242</v>
      </c>
      <c r="G77" s="6" t="s">
        <v>14</v>
      </c>
      <c r="H77" s="6" t="s">
        <v>20</v>
      </c>
      <c r="I77" s="6"/>
      <c r="J77" s="6"/>
      <c r="K77" s="6">
        <v>2019.0</v>
      </c>
    </row>
    <row r="78" ht="15.0" customHeight="1">
      <c r="A78" s="5" t="s">
        <v>243</v>
      </c>
      <c r="B78" s="6" t="s">
        <v>244</v>
      </c>
      <c r="C78" s="7">
        <v>1.0</v>
      </c>
      <c r="D78" s="7">
        <v>1.0</v>
      </c>
      <c r="E78" s="8">
        <v>43489.0</v>
      </c>
      <c r="F78" s="6" t="s">
        <v>245</v>
      </c>
      <c r="G78" s="6" t="s">
        <v>14</v>
      </c>
      <c r="H78" s="6" t="s">
        <v>20</v>
      </c>
      <c r="I78" s="6"/>
      <c r="J78" s="6"/>
      <c r="K78" s="6">
        <v>2019.0</v>
      </c>
    </row>
    <row r="79" ht="15.0" customHeight="1">
      <c r="A79" s="5" t="s">
        <v>246</v>
      </c>
      <c r="B79" s="6" t="s">
        <v>247</v>
      </c>
      <c r="C79" s="7">
        <v>1.0</v>
      </c>
      <c r="D79" s="7">
        <v>1.0</v>
      </c>
      <c r="E79" s="8">
        <v>43489.0</v>
      </c>
      <c r="F79" s="6" t="s">
        <v>248</v>
      </c>
      <c r="G79" s="6" t="s">
        <v>14</v>
      </c>
      <c r="H79" s="6" t="s">
        <v>20</v>
      </c>
      <c r="I79" s="6"/>
      <c r="J79" s="6"/>
      <c r="K79" s="6">
        <v>2019.0</v>
      </c>
    </row>
    <row r="80" ht="15.0" customHeight="1">
      <c r="A80" s="6" t="s">
        <v>249</v>
      </c>
      <c r="B80" s="6" t="s">
        <v>250</v>
      </c>
      <c r="C80" s="7">
        <v>1.0</v>
      </c>
      <c r="D80" s="7">
        <v>1.0</v>
      </c>
      <c r="E80" s="8">
        <v>43473.0</v>
      </c>
      <c r="F80" s="6" t="s">
        <v>251</v>
      </c>
      <c r="G80" s="6" t="s">
        <v>14</v>
      </c>
      <c r="H80" s="6" t="s">
        <v>20</v>
      </c>
      <c r="I80" s="6"/>
      <c r="J80" s="6"/>
      <c r="K80" s="6">
        <v>2019.0</v>
      </c>
    </row>
    <row r="81" ht="15.0" customHeight="1">
      <c r="A81" s="6" t="s">
        <v>252</v>
      </c>
      <c r="B81" s="6" t="s">
        <v>253</v>
      </c>
      <c r="C81" s="7">
        <v>1.0</v>
      </c>
      <c r="D81" s="7">
        <v>1.0</v>
      </c>
      <c r="E81" s="8">
        <v>43473.0</v>
      </c>
      <c r="F81" s="6" t="s">
        <v>254</v>
      </c>
      <c r="G81" s="6" t="s">
        <v>14</v>
      </c>
      <c r="H81" s="6" t="s">
        <v>20</v>
      </c>
      <c r="I81" s="6"/>
      <c r="J81" s="6"/>
      <c r="K81" s="6">
        <v>2019.0</v>
      </c>
    </row>
    <row r="82" ht="15.0" customHeight="1">
      <c r="A82" s="6" t="s">
        <v>255</v>
      </c>
      <c r="B82" s="6" t="s">
        <v>256</v>
      </c>
      <c r="C82" s="7">
        <v>1.0</v>
      </c>
      <c r="D82" s="7">
        <v>1.0</v>
      </c>
      <c r="E82" s="8">
        <v>43475.0</v>
      </c>
      <c r="F82" s="6" t="s">
        <v>257</v>
      </c>
      <c r="G82" s="6" t="s">
        <v>14</v>
      </c>
      <c r="H82" s="6" t="s">
        <v>20</v>
      </c>
      <c r="I82" s="6"/>
      <c r="J82" s="6"/>
      <c r="K82" s="6">
        <v>2019.0</v>
      </c>
    </row>
    <row r="83" ht="15.0" customHeight="1">
      <c r="A83" s="6" t="s">
        <v>258</v>
      </c>
      <c r="B83" s="6" t="s">
        <v>259</v>
      </c>
      <c r="C83" s="7">
        <v>1.0</v>
      </c>
      <c r="D83" s="7">
        <v>1.0</v>
      </c>
      <c r="E83" s="8">
        <v>43473.0</v>
      </c>
      <c r="F83" s="6" t="s">
        <v>260</v>
      </c>
      <c r="G83" s="6" t="s">
        <v>14</v>
      </c>
      <c r="H83" s="6" t="s">
        <v>20</v>
      </c>
      <c r="I83" s="6"/>
      <c r="J83" s="6"/>
      <c r="K83" s="6">
        <v>2019.0</v>
      </c>
    </row>
    <row r="84" ht="15.0" customHeight="1">
      <c r="A84" s="6" t="s">
        <v>261</v>
      </c>
      <c r="B84" s="6" t="s">
        <v>262</v>
      </c>
      <c r="C84" s="7">
        <v>1.0</v>
      </c>
      <c r="D84" s="7">
        <v>1.0</v>
      </c>
      <c r="E84" s="8">
        <v>43480.0</v>
      </c>
      <c r="F84" s="6" t="s">
        <v>263</v>
      </c>
      <c r="G84" s="6" t="s">
        <v>14</v>
      </c>
      <c r="H84" s="6" t="s">
        <v>20</v>
      </c>
      <c r="I84" s="6"/>
      <c r="J84" s="6"/>
      <c r="K84" s="6">
        <v>2019.0</v>
      </c>
    </row>
    <row r="85" ht="15.0" customHeight="1">
      <c r="A85" s="6" t="s">
        <v>264</v>
      </c>
      <c r="B85" s="6" t="s">
        <v>265</v>
      </c>
      <c r="C85" s="7">
        <v>1.0</v>
      </c>
      <c r="D85" s="7">
        <v>1.0</v>
      </c>
      <c r="E85" s="8">
        <v>43473.0</v>
      </c>
      <c r="F85" s="6" t="s">
        <v>266</v>
      </c>
      <c r="G85" s="6" t="s">
        <v>14</v>
      </c>
      <c r="H85" s="6" t="s">
        <v>20</v>
      </c>
      <c r="I85" s="6"/>
      <c r="J85" s="6"/>
      <c r="K85" s="6">
        <v>2019.0</v>
      </c>
    </row>
    <row r="86" ht="15.0" customHeight="1">
      <c r="A86" s="6" t="s">
        <v>267</v>
      </c>
      <c r="B86" s="6" t="s">
        <v>256</v>
      </c>
      <c r="C86" s="7">
        <v>1.0</v>
      </c>
      <c r="D86" s="7">
        <v>1.0</v>
      </c>
      <c r="E86" s="8">
        <v>43495.0</v>
      </c>
      <c r="F86" s="6" t="s">
        <v>268</v>
      </c>
      <c r="G86" s="6" t="s">
        <v>14</v>
      </c>
      <c r="H86" s="6" t="s">
        <v>20</v>
      </c>
      <c r="I86" s="6"/>
      <c r="J86" s="6"/>
      <c r="K86" s="6">
        <v>2019.0</v>
      </c>
    </row>
    <row r="87" ht="15.0" customHeight="1">
      <c r="A87" s="6" t="s">
        <v>269</v>
      </c>
      <c r="B87" s="6" t="s">
        <v>256</v>
      </c>
      <c r="C87" s="7">
        <v>1.0</v>
      </c>
      <c r="D87" s="7">
        <v>1.0</v>
      </c>
      <c r="E87" s="8">
        <v>43486.0</v>
      </c>
      <c r="F87" s="6" t="s">
        <v>270</v>
      </c>
      <c r="G87" s="6" t="s">
        <v>14</v>
      </c>
      <c r="H87" s="6" t="s">
        <v>20</v>
      </c>
      <c r="I87" s="6"/>
      <c r="J87" s="6"/>
      <c r="K87" s="6">
        <v>2019.0</v>
      </c>
    </row>
    <row r="88" ht="15.0" customHeight="1">
      <c r="A88" s="6" t="s">
        <v>271</v>
      </c>
      <c r="B88" s="6" t="s">
        <v>272</v>
      </c>
      <c r="C88" s="7">
        <v>1.0</v>
      </c>
      <c r="D88" s="7">
        <v>1.0</v>
      </c>
      <c r="E88" s="8">
        <v>43473.0</v>
      </c>
      <c r="F88" s="6" t="s">
        <v>273</v>
      </c>
      <c r="G88" s="6" t="s">
        <v>14</v>
      </c>
      <c r="H88" s="6" t="s">
        <v>20</v>
      </c>
      <c r="I88" s="6"/>
      <c r="J88" s="6"/>
      <c r="K88" s="6">
        <v>2019.0</v>
      </c>
    </row>
    <row r="89" ht="15.0" customHeight="1">
      <c r="A89" s="6" t="s">
        <v>274</v>
      </c>
      <c r="B89" s="6" t="s">
        <v>275</v>
      </c>
      <c r="C89" s="7">
        <v>1.0</v>
      </c>
      <c r="D89" s="7">
        <v>1.0</v>
      </c>
      <c r="E89" s="8">
        <v>43475.0</v>
      </c>
      <c r="F89" s="6" t="s">
        <v>276</v>
      </c>
      <c r="G89" s="6" t="s">
        <v>14</v>
      </c>
      <c r="H89" s="6" t="s">
        <v>20</v>
      </c>
      <c r="I89" s="6"/>
      <c r="J89" s="6"/>
      <c r="K89" s="6">
        <v>2019.0</v>
      </c>
    </row>
    <row r="90" ht="15.0" customHeight="1">
      <c r="A90" s="6" t="s">
        <v>277</v>
      </c>
      <c r="B90" s="6" t="s">
        <v>278</v>
      </c>
      <c r="C90" s="7">
        <v>1.0</v>
      </c>
      <c r="D90" s="7">
        <v>1.0</v>
      </c>
      <c r="E90" s="8">
        <v>43496.0</v>
      </c>
      <c r="F90" s="6" t="s">
        <v>279</v>
      </c>
      <c r="G90" s="6" t="s">
        <v>14</v>
      </c>
      <c r="H90" s="6" t="s">
        <v>20</v>
      </c>
      <c r="I90" s="6"/>
      <c r="J90" s="6"/>
      <c r="K90" s="6">
        <v>2019.0</v>
      </c>
    </row>
    <row r="91" ht="15.0" customHeight="1">
      <c r="A91" s="5" t="s">
        <v>280</v>
      </c>
      <c r="B91" s="6" t="s">
        <v>281</v>
      </c>
      <c r="C91" s="7">
        <v>1.0</v>
      </c>
      <c r="D91" s="7">
        <v>1.0</v>
      </c>
      <c r="E91" s="8">
        <v>43501.0</v>
      </c>
      <c r="F91" s="6" t="s">
        <v>282</v>
      </c>
      <c r="G91" s="6" t="s">
        <v>283</v>
      </c>
      <c r="H91" s="6" t="s">
        <v>284</v>
      </c>
      <c r="I91" s="6" t="s">
        <v>16</v>
      </c>
      <c r="J91" s="6"/>
      <c r="K91" s="6">
        <v>2019.0</v>
      </c>
    </row>
    <row r="92" ht="15.0" customHeight="1">
      <c r="A92" s="5" t="s">
        <v>285</v>
      </c>
      <c r="B92" s="6" t="s">
        <v>286</v>
      </c>
      <c r="C92" s="7">
        <v>1.0</v>
      </c>
      <c r="D92" s="7">
        <v>1.0</v>
      </c>
      <c r="E92" s="8">
        <v>43503.0</v>
      </c>
      <c r="F92" s="6" t="s">
        <v>287</v>
      </c>
      <c r="G92" s="6" t="s">
        <v>14</v>
      </c>
      <c r="H92" s="6" t="s">
        <v>288</v>
      </c>
      <c r="I92" s="6" t="s">
        <v>16</v>
      </c>
      <c r="J92" s="6"/>
      <c r="K92" s="6">
        <v>2019.0</v>
      </c>
    </row>
    <row r="93" ht="15.0" customHeight="1">
      <c r="A93" s="5" t="s">
        <v>289</v>
      </c>
      <c r="B93" s="6" t="s">
        <v>12</v>
      </c>
      <c r="C93" s="7">
        <v>1450.0</v>
      </c>
      <c r="D93" s="7">
        <v>1450.0</v>
      </c>
      <c r="E93" s="8">
        <v>43511.0</v>
      </c>
      <c r="F93" s="6" t="s">
        <v>290</v>
      </c>
      <c r="G93" s="6" t="s">
        <v>14</v>
      </c>
      <c r="H93" s="6" t="s">
        <v>291</v>
      </c>
      <c r="I93" s="6" t="s">
        <v>292</v>
      </c>
      <c r="J93" s="6"/>
      <c r="K93" s="6">
        <v>2019.0</v>
      </c>
    </row>
    <row r="94" ht="15.0" customHeight="1">
      <c r="A94" s="5" t="s">
        <v>293</v>
      </c>
      <c r="B94" s="6" t="s">
        <v>294</v>
      </c>
      <c r="C94" s="7">
        <v>1.0</v>
      </c>
      <c r="D94" s="7">
        <v>1.0</v>
      </c>
      <c r="E94" s="8">
        <v>43504.0</v>
      </c>
      <c r="F94" s="6" t="s">
        <v>295</v>
      </c>
      <c r="G94" s="6" t="s">
        <v>283</v>
      </c>
      <c r="H94" s="6" t="s">
        <v>296</v>
      </c>
      <c r="I94" s="6" t="s">
        <v>16</v>
      </c>
      <c r="J94" s="6"/>
      <c r="K94" s="6">
        <v>2019.0</v>
      </c>
    </row>
    <row r="95" ht="15.0" customHeight="1">
      <c r="A95" s="5" t="s">
        <v>297</v>
      </c>
      <c r="B95" s="6" t="s">
        <v>298</v>
      </c>
      <c r="C95" s="7">
        <v>1.0</v>
      </c>
      <c r="D95" s="7">
        <v>1.0</v>
      </c>
      <c r="E95" s="8">
        <v>43503.0</v>
      </c>
      <c r="F95" s="6" t="s">
        <v>299</v>
      </c>
      <c r="G95" s="6" t="s">
        <v>14</v>
      </c>
      <c r="H95" s="6" t="s">
        <v>20</v>
      </c>
      <c r="I95" s="6"/>
      <c r="J95" s="6"/>
      <c r="K95" s="6">
        <v>2019.0</v>
      </c>
    </row>
    <row r="96" ht="15.0" customHeight="1">
      <c r="A96" s="5" t="s">
        <v>300</v>
      </c>
      <c r="B96" s="6" t="s">
        <v>301</v>
      </c>
      <c r="C96" s="7">
        <v>1.0</v>
      </c>
      <c r="D96" s="7">
        <v>1.0</v>
      </c>
      <c r="E96" s="8">
        <v>43503.0</v>
      </c>
      <c r="F96" s="6" t="s">
        <v>302</v>
      </c>
      <c r="G96" s="6" t="s">
        <v>14</v>
      </c>
      <c r="H96" s="6" t="s">
        <v>20</v>
      </c>
      <c r="I96" s="6"/>
      <c r="J96" s="6"/>
      <c r="K96" s="6">
        <v>2019.0</v>
      </c>
    </row>
    <row r="97" ht="15.0" customHeight="1">
      <c r="A97" s="5" t="s">
        <v>303</v>
      </c>
      <c r="B97" s="6" t="s">
        <v>304</v>
      </c>
      <c r="C97" s="7">
        <v>1.0</v>
      </c>
      <c r="D97" s="7">
        <v>1.0</v>
      </c>
      <c r="E97" s="8">
        <v>43503.0</v>
      </c>
      <c r="F97" s="6" t="s">
        <v>305</v>
      </c>
      <c r="G97" s="6" t="s">
        <v>14</v>
      </c>
      <c r="H97" s="6" t="s">
        <v>20</v>
      </c>
      <c r="I97" s="6"/>
      <c r="J97" s="6"/>
      <c r="K97" s="6">
        <v>2019.0</v>
      </c>
    </row>
    <row r="98" ht="15.0" customHeight="1">
      <c r="A98" s="5" t="s">
        <v>306</v>
      </c>
      <c r="B98" s="6" t="s">
        <v>307</v>
      </c>
      <c r="C98" s="7">
        <v>1.0</v>
      </c>
      <c r="D98" s="7">
        <v>1.0</v>
      </c>
      <c r="E98" s="8">
        <v>43503.0</v>
      </c>
      <c r="F98" s="6" t="s">
        <v>308</v>
      </c>
      <c r="G98" s="6" t="s">
        <v>14</v>
      </c>
      <c r="H98" s="6" t="s">
        <v>20</v>
      </c>
      <c r="I98" s="6"/>
      <c r="J98" s="6"/>
      <c r="K98" s="6">
        <v>2019.0</v>
      </c>
    </row>
    <row r="99" ht="15.0" customHeight="1">
      <c r="A99" s="5" t="s">
        <v>309</v>
      </c>
      <c r="B99" s="6" t="s">
        <v>310</v>
      </c>
      <c r="C99" s="7">
        <v>1.0</v>
      </c>
      <c r="D99" s="7">
        <v>1.0</v>
      </c>
      <c r="E99" s="8">
        <v>43503.0</v>
      </c>
      <c r="F99" s="6" t="s">
        <v>311</v>
      </c>
      <c r="G99" s="6" t="s">
        <v>14</v>
      </c>
      <c r="H99" s="6" t="s">
        <v>20</v>
      </c>
      <c r="I99" s="6"/>
      <c r="J99" s="6"/>
      <c r="K99" s="6">
        <v>2019.0</v>
      </c>
    </row>
    <row r="100" ht="15.0" customHeight="1">
      <c r="A100" s="5" t="s">
        <v>312</v>
      </c>
      <c r="B100" s="6" t="s">
        <v>313</v>
      </c>
      <c r="C100" s="7">
        <v>1.0</v>
      </c>
      <c r="D100" s="7">
        <v>1.0</v>
      </c>
      <c r="E100" s="8">
        <v>43503.0</v>
      </c>
      <c r="F100" s="6" t="s">
        <v>314</v>
      </c>
      <c r="G100" s="6" t="s">
        <v>14</v>
      </c>
      <c r="H100" s="6" t="s">
        <v>20</v>
      </c>
      <c r="I100" s="6"/>
      <c r="J100" s="6"/>
      <c r="K100" s="6">
        <v>2019.0</v>
      </c>
    </row>
    <row r="101" ht="15.0" customHeight="1">
      <c r="A101" s="5" t="s">
        <v>315</v>
      </c>
      <c r="B101" s="6" t="s">
        <v>316</v>
      </c>
      <c r="C101" s="7">
        <v>1.0</v>
      </c>
      <c r="D101" s="7">
        <v>1.0</v>
      </c>
      <c r="E101" s="8">
        <v>43503.0</v>
      </c>
      <c r="F101" s="6" t="s">
        <v>317</v>
      </c>
      <c r="G101" s="6" t="s">
        <v>14</v>
      </c>
      <c r="H101" s="6" t="s">
        <v>20</v>
      </c>
      <c r="I101" s="6"/>
      <c r="J101" s="6"/>
      <c r="K101" s="6">
        <v>2019.0</v>
      </c>
    </row>
    <row r="102" ht="15.0" customHeight="1">
      <c r="A102" s="5" t="s">
        <v>318</v>
      </c>
      <c r="B102" s="6" t="s">
        <v>319</v>
      </c>
      <c r="C102" s="7">
        <v>1.0</v>
      </c>
      <c r="D102" s="7">
        <v>1.0</v>
      </c>
      <c r="E102" s="8">
        <v>43503.0</v>
      </c>
      <c r="F102" s="6" t="s">
        <v>320</v>
      </c>
      <c r="G102" s="6" t="s">
        <v>14</v>
      </c>
      <c r="H102" s="6" t="s">
        <v>20</v>
      </c>
      <c r="I102" s="6"/>
      <c r="J102" s="6"/>
      <c r="K102" s="6">
        <v>2019.0</v>
      </c>
    </row>
    <row r="103" ht="15.0" customHeight="1">
      <c r="A103" s="5" t="s">
        <v>321</v>
      </c>
      <c r="B103" s="6" t="s">
        <v>322</v>
      </c>
      <c r="C103" s="7">
        <v>1.0</v>
      </c>
      <c r="D103" s="7">
        <v>1.0</v>
      </c>
      <c r="E103" s="8">
        <v>43503.0</v>
      </c>
      <c r="F103" s="6" t="s">
        <v>323</v>
      </c>
      <c r="G103" s="6" t="s">
        <v>14</v>
      </c>
      <c r="H103" s="6" t="s">
        <v>20</v>
      </c>
      <c r="I103" s="6"/>
      <c r="J103" s="6"/>
      <c r="K103" s="6">
        <v>2019.0</v>
      </c>
    </row>
    <row r="104" ht="15.0" customHeight="1">
      <c r="A104" s="5" t="s">
        <v>324</v>
      </c>
      <c r="B104" s="6" t="s">
        <v>325</v>
      </c>
      <c r="C104" s="7">
        <v>1.0</v>
      </c>
      <c r="D104" s="7">
        <v>1.0</v>
      </c>
      <c r="E104" s="8">
        <v>43503.0</v>
      </c>
      <c r="F104" s="6" t="s">
        <v>326</v>
      </c>
      <c r="G104" s="6" t="s">
        <v>14</v>
      </c>
      <c r="H104" s="6" t="s">
        <v>20</v>
      </c>
      <c r="I104" s="6"/>
      <c r="J104" s="6"/>
      <c r="K104" s="6">
        <v>2019.0</v>
      </c>
    </row>
    <row r="105" ht="15.0" customHeight="1">
      <c r="A105" s="5" t="s">
        <v>327</v>
      </c>
      <c r="B105" s="6" t="s">
        <v>328</v>
      </c>
      <c r="C105" s="7">
        <v>1.0</v>
      </c>
      <c r="D105" s="7">
        <v>1.0</v>
      </c>
      <c r="E105" s="8">
        <v>43503.0</v>
      </c>
      <c r="F105" s="6" t="s">
        <v>329</v>
      </c>
      <c r="G105" s="6" t="s">
        <v>14</v>
      </c>
      <c r="H105" s="6" t="s">
        <v>20</v>
      </c>
      <c r="I105" s="6"/>
      <c r="J105" s="6"/>
      <c r="K105" s="6">
        <v>2019.0</v>
      </c>
    </row>
    <row r="106" ht="15.0" customHeight="1">
      <c r="A106" s="5" t="s">
        <v>330</v>
      </c>
      <c r="B106" s="6" t="s">
        <v>331</v>
      </c>
      <c r="C106" s="7">
        <v>1.0</v>
      </c>
      <c r="D106" s="7">
        <v>1.0</v>
      </c>
      <c r="E106" s="8">
        <v>43503.0</v>
      </c>
      <c r="F106" s="6" t="s">
        <v>332</v>
      </c>
      <c r="G106" s="6" t="s">
        <v>14</v>
      </c>
      <c r="H106" s="6" t="s">
        <v>20</v>
      </c>
      <c r="I106" s="6"/>
      <c r="J106" s="6"/>
      <c r="K106" s="6">
        <v>2019.0</v>
      </c>
    </row>
    <row r="107" ht="15.0" customHeight="1">
      <c r="A107" s="5" t="s">
        <v>333</v>
      </c>
      <c r="B107" s="6" t="s">
        <v>334</v>
      </c>
      <c r="C107" s="7">
        <v>1.0</v>
      </c>
      <c r="D107" s="7">
        <v>1.0</v>
      </c>
      <c r="E107" s="8">
        <v>43503.0</v>
      </c>
      <c r="F107" s="6" t="s">
        <v>335</v>
      </c>
      <c r="G107" s="6" t="s">
        <v>14</v>
      </c>
      <c r="H107" s="6" t="s">
        <v>20</v>
      </c>
      <c r="I107" s="6"/>
      <c r="J107" s="6"/>
      <c r="K107" s="6">
        <v>2019.0</v>
      </c>
    </row>
    <row r="108" ht="15.0" customHeight="1">
      <c r="A108" s="5" t="s">
        <v>336</v>
      </c>
      <c r="B108" s="6" t="s">
        <v>337</v>
      </c>
      <c r="C108" s="7">
        <v>1.0</v>
      </c>
      <c r="D108" s="7">
        <v>1.0</v>
      </c>
      <c r="E108" s="8">
        <v>43503.0</v>
      </c>
      <c r="F108" s="6" t="s">
        <v>338</v>
      </c>
      <c r="G108" s="6" t="s">
        <v>14</v>
      </c>
      <c r="H108" s="6" t="s">
        <v>20</v>
      </c>
      <c r="I108" s="6"/>
      <c r="J108" s="6"/>
      <c r="K108" s="6">
        <v>2019.0</v>
      </c>
    </row>
    <row r="109" ht="15.0" customHeight="1">
      <c r="A109" s="5" t="s">
        <v>339</v>
      </c>
      <c r="B109" s="6" t="s">
        <v>340</v>
      </c>
      <c r="C109" s="7">
        <v>1.0</v>
      </c>
      <c r="D109" s="7">
        <v>1.0</v>
      </c>
      <c r="E109" s="8">
        <v>43523.0</v>
      </c>
      <c r="F109" s="6" t="s">
        <v>341</v>
      </c>
      <c r="G109" s="6" t="s">
        <v>14</v>
      </c>
      <c r="H109" s="6" t="s">
        <v>20</v>
      </c>
      <c r="I109" s="6"/>
      <c r="J109" s="6"/>
      <c r="K109" s="6">
        <v>2019.0</v>
      </c>
    </row>
    <row r="110" ht="15.0" customHeight="1">
      <c r="A110" s="5" t="s">
        <v>342</v>
      </c>
      <c r="B110" s="6" t="s">
        <v>343</v>
      </c>
      <c r="C110" s="7">
        <v>1.0</v>
      </c>
      <c r="D110" s="7">
        <v>1.0</v>
      </c>
      <c r="E110" s="8">
        <v>43516.0</v>
      </c>
      <c r="F110" s="6" t="s">
        <v>344</v>
      </c>
      <c r="G110" s="6" t="s">
        <v>14</v>
      </c>
      <c r="H110" s="6" t="s">
        <v>20</v>
      </c>
      <c r="I110" s="6"/>
      <c r="J110" s="6"/>
      <c r="K110" s="6">
        <v>2019.0</v>
      </c>
    </row>
    <row r="111" ht="15.0" customHeight="1">
      <c r="A111" s="5" t="s">
        <v>345</v>
      </c>
      <c r="B111" s="6" t="s">
        <v>346</v>
      </c>
      <c r="C111" s="7">
        <f>1*2</f>
        <v>2</v>
      </c>
      <c r="D111" s="7">
        <v>2.0</v>
      </c>
      <c r="E111" s="8">
        <v>43502.0</v>
      </c>
      <c r="F111" s="6" t="s">
        <v>347</v>
      </c>
      <c r="G111" s="6" t="s">
        <v>14</v>
      </c>
      <c r="H111" s="6" t="s">
        <v>20</v>
      </c>
      <c r="I111" s="6"/>
      <c r="J111" s="6"/>
      <c r="K111" s="6">
        <v>2019.0</v>
      </c>
    </row>
    <row r="112" ht="15.0" customHeight="1">
      <c r="A112" s="5" t="s">
        <v>348</v>
      </c>
      <c r="B112" s="6" t="s">
        <v>349</v>
      </c>
      <c r="C112" s="7">
        <v>1.0</v>
      </c>
      <c r="D112" s="7">
        <v>1.0</v>
      </c>
      <c r="E112" s="8">
        <v>43507.0</v>
      </c>
      <c r="F112" s="6" t="s">
        <v>350</v>
      </c>
      <c r="G112" s="6" t="s">
        <v>14</v>
      </c>
      <c r="H112" s="6" t="s">
        <v>20</v>
      </c>
      <c r="I112" s="6"/>
      <c r="J112" s="6"/>
      <c r="K112" s="6">
        <v>2019.0</v>
      </c>
    </row>
    <row r="113" ht="15.0" customHeight="1">
      <c r="A113" s="5" t="s">
        <v>351</v>
      </c>
      <c r="B113" s="6" t="s">
        <v>352</v>
      </c>
      <c r="C113" s="7">
        <v>1.0</v>
      </c>
      <c r="D113" s="7">
        <v>1.0</v>
      </c>
      <c r="E113" s="8">
        <v>43508.0</v>
      </c>
      <c r="F113" s="6" t="s">
        <v>353</v>
      </c>
      <c r="G113" s="6" t="s">
        <v>14</v>
      </c>
      <c r="H113" s="6" t="s">
        <v>20</v>
      </c>
      <c r="I113" s="6"/>
      <c r="J113" s="6"/>
      <c r="K113" s="6">
        <v>2019.0</v>
      </c>
    </row>
    <row r="114" ht="15.0" customHeight="1">
      <c r="A114" s="5" t="s">
        <v>354</v>
      </c>
      <c r="B114" s="6" t="s">
        <v>355</v>
      </c>
      <c r="C114" s="7">
        <f>1*2</f>
        <v>2</v>
      </c>
      <c r="D114" s="7">
        <v>2.0</v>
      </c>
      <c r="E114" s="8">
        <v>43509.0</v>
      </c>
      <c r="F114" s="6" t="s">
        <v>356</v>
      </c>
      <c r="G114" s="6" t="s">
        <v>14</v>
      </c>
      <c r="H114" s="6" t="s">
        <v>20</v>
      </c>
      <c r="I114" s="6"/>
      <c r="J114" s="6"/>
      <c r="K114" s="6">
        <v>2019.0</v>
      </c>
    </row>
    <row r="115" ht="15.0" customHeight="1">
      <c r="A115" s="5" t="s">
        <v>357</v>
      </c>
      <c r="B115" s="6" t="s">
        <v>358</v>
      </c>
      <c r="C115" s="7">
        <v>1.0</v>
      </c>
      <c r="D115" s="7">
        <v>1.0</v>
      </c>
      <c r="E115" s="8">
        <v>43509.0</v>
      </c>
      <c r="F115" s="6" t="s">
        <v>359</v>
      </c>
      <c r="G115" s="6" t="s">
        <v>14</v>
      </c>
      <c r="H115" s="6" t="s">
        <v>20</v>
      </c>
      <c r="I115" s="6"/>
      <c r="J115" s="6"/>
      <c r="K115" s="6">
        <v>2019.0</v>
      </c>
    </row>
    <row r="116" ht="15.0" customHeight="1">
      <c r="A116" s="5" t="s">
        <v>360</v>
      </c>
      <c r="B116" s="6" t="s">
        <v>361</v>
      </c>
      <c r="C116" s="7">
        <v>1.0</v>
      </c>
      <c r="D116" s="7">
        <v>1.0</v>
      </c>
      <c r="E116" s="8">
        <v>43502.0</v>
      </c>
      <c r="F116" s="6" t="s">
        <v>362</v>
      </c>
      <c r="G116" s="6" t="s">
        <v>14</v>
      </c>
      <c r="H116" s="6" t="s">
        <v>20</v>
      </c>
      <c r="I116" s="6"/>
      <c r="J116" s="6"/>
      <c r="K116" s="6">
        <v>2019.0</v>
      </c>
    </row>
    <row r="117" ht="15.0" customHeight="1">
      <c r="A117" s="5" t="s">
        <v>363</v>
      </c>
      <c r="B117" s="6" t="s">
        <v>364</v>
      </c>
      <c r="C117" s="7">
        <f>1*2</f>
        <v>2</v>
      </c>
      <c r="D117" s="7">
        <v>2.0</v>
      </c>
      <c r="E117" s="8">
        <v>43502.0</v>
      </c>
      <c r="F117" s="6" t="s">
        <v>365</v>
      </c>
      <c r="G117" s="6" t="s">
        <v>14</v>
      </c>
      <c r="H117" s="6" t="s">
        <v>20</v>
      </c>
      <c r="I117" s="6"/>
      <c r="J117" s="6"/>
      <c r="K117" s="6">
        <v>2019.0</v>
      </c>
    </row>
    <row r="118" ht="15.0" customHeight="1">
      <c r="A118" s="5" t="s">
        <v>366</v>
      </c>
      <c r="B118" s="6" t="s">
        <v>367</v>
      </c>
      <c r="C118" s="7">
        <v>1.0</v>
      </c>
      <c r="D118" s="7">
        <v>1.0</v>
      </c>
      <c r="E118" s="8">
        <v>43502.0</v>
      </c>
      <c r="F118" s="6" t="s">
        <v>368</v>
      </c>
      <c r="G118" s="6" t="s">
        <v>14</v>
      </c>
      <c r="H118" s="6" t="s">
        <v>20</v>
      </c>
      <c r="I118" s="6"/>
      <c r="J118" s="6"/>
      <c r="K118" s="6">
        <v>2019.0</v>
      </c>
    </row>
    <row r="119" ht="15.0" customHeight="1">
      <c r="A119" s="5" t="s">
        <v>369</v>
      </c>
      <c r="B119" s="6" t="s">
        <v>370</v>
      </c>
      <c r="C119" s="7">
        <v>1.0</v>
      </c>
      <c r="D119" s="7">
        <v>1.0</v>
      </c>
      <c r="E119" s="8">
        <v>43504.0</v>
      </c>
      <c r="F119" s="6" t="s">
        <v>371</v>
      </c>
      <c r="G119" s="6" t="s">
        <v>14</v>
      </c>
      <c r="H119" s="6" t="s">
        <v>20</v>
      </c>
      <c r="I119" s="6"/>
      <c r="J119" s="6"/>
      <c r="K119" s="6">
        <v>2019.0</v>
      </c>
    </row>
    <row r="120" ht="15.0" customHeight="1">
      <c r="A120" s="5" t="s">
        <v>372</v>
      </c>
      <c r="B120" s="6" t="s">
        <v>373</v>
      </c>
      <c r="C120" s="7">
        <v>1.0</v>
      </c>
      <c r="D120" s="7">
        <v>1.0</v>
      </c>
      <c r="E120" s="8">
        <v>43501.0</v>
      </c>
      <c r="F120" s="6" t="s">
        <v>374</v>
      </c>
      <c r="G120" s="6" t="s">
        <v>14</v>
      </c>
      <c r="H120" s="6" t="s">
        <v>20</v>
      </c>
      <c r="I120" s="6"/>
      <c r="J120" s="6"/>
      <c r="K120" s="6">
        <v>2019.0</v>
      </c>
    </row>
    <row r="121" ht="15.0" customHeight="1">
      <c r="A121" s="5" t="s">
        <v>375</v>
      </c>
      <c r="B121" s="6" t="s">
        <v>376</v>
      </c>
      <c r="C121" s="7">
        <v>1.0</v>
      </c>
      <c r="D121" s="7">
        <v>1.0</v>
      </c>
      <c r="E121" s="8">
        <v>43497.0</v>
      </c>
      <c r="F121" s="6" t="s">
        <v>377</v>
      </c>
      <c r="G121" s="6" t="s">
        <v>14</v>
      </c>
      <c r="H121" s="6" t="s">
        <v>20</v>
      </c>
      <c r="I121" s="6"/>
      <c r="J121" s="6"/>
      <c r="K121" s="6">
        <v>2019.0</v>
      </c>
    </row>
    <row r="122" ht="15.0" customHeight="1">
      <c r="A122" s="5" t="s">
        <v>378</v>
      </c>
      <c r="B122" s="6" t="s">
        <v>379</v>
      </c>
      <c r="C122" s="7">
        <v>1.0</v>
      </c>
      <c r="D122" s="7">
        <v>1.0</v>
      </c>
      <c r="E122" s="8">
        <v>43504.0</v>
      </c>
      <c r="F122" s="6" t="s">
        <v>380</v>
      </c>
      <c r="G122" s="6" t="s">
        <v>14</v>
      </c>
      <c r="H122" s="6" t="s">
        <v>20</v>
      </c>
      <c r="I122" s="6"/>
      <c r="J122" s="6"/>
      <c r="K122" s="6">
        <v>2019.0</v>
      </c>
    </row>
    <row r="123" ht="15.0" customHeight="1">
      <c r="A123" s="5" t="s">
        <v>381</v>
      </c>
      <c r="B123" s="6" t="s">
        <v>382</v>
      </c>
      <c r="C123" s="7">
        <v>1.0</v>
      </c>
      <c r="D123" s="7">
        <v>1.0</v>
      </c>
      <c r="E123" s="8">
        <v>43502.0</v>
      </c>
      <c r="F123" s="6" t="s">
        <v>383</v>
      </c>
      <c r="G123" s="6" t="s">
        <v>14</v>
      </c>
      <c r="H123" s="6" t="s">
        <v>20</v>
      </c>
      <c r="I123" s="6"/>
      <c r="J123" s="6"/>
      <c r="K123" s="6">
        <v>2019.0</v>
      </c>
    </row>
    <row r="124" ht="15.0" customHeight="1">
      <c r="A124" s="5" t="s">
        <v>384</v>
      </c>
      <c r="B124" s="6" t="s">
        <v>385</v>
      </c>
      <c r="C124" s="7">
        <v>1.0</v>
      </c>
      <c r="D124" s="7">
        <v>1.0</v>
      </c>
      <c r="E124" s="8">
        <v>43503.0</v>
      </c>
      <c r="F124" s="6" t="s">
        <v>386</v>
      </c>
      <c r="G124" s="6" t="s">
        <v>14</v>
      </c>
      <c r="H124" s="6" t="s">
        <v>20</v>
      </c>
      <c r="I124" s="6"/>
      <c r="J124" s="6"/>
      <c r="K124" s="6">
        <v>2019.0</v>
      </c>
    </row>
    <row r="125" ht="15.0" customHeight="1">
      <c r="A125" s="5" t="s">
        <v>387</v>
      </c>
      <c r="B125" s="6" t="s">
        <v>388</v>
      </c>
      <c r="C125" s="7">
        <f>1*3</f>
        <v>3</v>
      </c>
      <c r="D125" s="7">
        <v>3.0</v>
      </c>
      <c r="E125" s="8">
        <v>43503.0</v>
      </c>
      <c r="F125" s="6" t="s">
        <v>389</v>
      </c>
      <c r="G125" s="6" t="s">
        <v>14</v>
      </c>
      <c r="H125" s="6" t="s">
        <v>20</v>
      </c>
      <c r="I125" s="6"/>
      <c r="J125" s="6"/>
      <c r="K125" s="6">
        <v>2019.0</v>
      </c>
    </row>
    <row r="126" ht="15.0" customHeight="1">
      <c r="A126" s="5" t="s">
        <v>390</v>
      </c>
      <c r="B126" s="6" t="s">
        <v>391</v>
      </c>
      <c r="C126" s="7">
        <v>1.0</v>
      </c>
      <c r="D126" s="7">
        <v>1.0</v>
      </c>
      <c r="E126" s="8">
        <v>43502.0</v>
      </c>
      <c r="F126" s="6" t="s">
        <v>392</v>
      </c>
      <c r="G126" s="6" t="s">
        <v>14</v>
      </c>
      <c r="H126" s="6" t="s">
        <v>20</v>
      </c>
      <c r="I126" s="6"/>
      <c r="J126" s="6"/>
      <c r="K126" s="6">
        <v>2019.0</v>
      </c>
    </row>
    <row r="127" ht="15.0" customHeight="1">
      <c r="A127" s="5" t="s">
        <v>393</v>
      </c>
      <c r="B127" s="6" t="s">
        <v>394</v>
      </c>
      <c r="C127" s="7">
        <v>1.0</v>
      </c>
      <c r="D127" s="7">
        <v>1.0</v>
      </c>
      <c r="E127" s="8">
        <v>43504.0</v>
      </c>
      <c r="F127" s="6" t="s">
        <v>395</v>
      </c>
      <c r="G127" s="6" t="s">
        <v>14</v>
      </c>
      <c r="H127" s="6" t="s">
        <v>20</v>
      </c>
      <c r="I127" s="6"/>
      <c r="J127" s="6"/>
      <c r="K127" s="6">
        <v>2019.0</v>
      </c>
    </row>
    <row r="128" ht="15.0" customHeight="1">
      <c r="A128" s="5" t="s">
        <v>396</v>
      </c>
      <c r="B128" s="6" t="s">
        <v>397</v>
      </c>
      <c r="C128" s="7">
        <v>1.0</v>
      </c>
      <c r="D128" s="7">
        <v>1.0</v>
      </c>
      <c r="E128" s="8">
        <v>43497.0</v>
      </c>
      <c r="F128" s="6" t="s">
        <v>398</v>
      </c>
      <c r="G128" s="6" t="s">
        <v>14</v>
      </c>
      <c r="H128" s="6" t="s">
        <v>20</v>
      </c>
      <c r="I128" s="6"/>
      <c r="J128" s="6"/>
      <c r="K128" s="6">
        <v>2019.0</v>
      </c>
    </row>
    <row r="129" ht="15.0" customHeight="1">
      <c r="A129" s="5" t="s">
        <v>399</v>
      </c>
      <c r="B129" s="6" t="s">
        <v>400</v>
      </c>
      <c r="C129" s="7">
        <f>1*2</f>
        <v>2</v>
      </c>
      <c r="D129" s="7">
        <v>2.0</v>
      </c>
      <c r="E129" s="8">
        <v>43502.0</v>
      </c>
      <c r="F129" s="6" t="s">
        <v>401</v>
      </c>
      <c r="G129" s="6" t="s">
        <v>14</v>
      </c>
      <c r="H129" s="6" t="s">
        <v>20</v>
      </c>
      <c r="I129" s="6"/>
      <c r="J129" s="6"/>
      <c r="K129" s="6">
        <v>2019.0</v>
      </c>
    </row>
    <row r="130" ht="15.0" customHeight="1">
      <c r="A130" s="5" t="s">
        <v>402</v>
      </c>
      <c r="B130" s="6" t="s">
        <v>403</v>
      </c>
      <c r="C130" s="7">
        <v>1.0</v>
      </c>
      <c r="D130" s="7">
        <v>1.0</v>
      </c>
      <c r="E130" s="8">
        <v>43504.0</v>
      </c>
      <c r="F130" s="6" t="s">
        <v>404</v>
      </c>
      <c r="G130" s="6" t="s">
        <v>14</v>
      </c>
      <c r="H130" s="6" t="s">
        <v>20</v>
      </c>
      <c r="I130" s="6"/>
      <c r="J130" s="6"/>
      <c r="K130" s="6">
        <v>2019.0</v>
      </c>
    </row>
    <row r="131" ht="15.0" customHeight="1">
      <c r="A131" s="5" t="s">
        <v>405</v>
      </c>
      <c r="B131" s="6" t="s">
        <v>406</v>
      </c>
      <c r="C131" s="7">
        <v>1.0</v>
      </c>
      <c r="D131" s="7">
        <v>1.0</v>
      </c>
      <c r="E131" s="8">
        <v>43503.0</v>
      </c>
      <c r="F131" s="6" t="s">
        <v>407</v>
      </c>
      <c r="G131" s="6" t="s">
        <v>14</v>
      </c>
      <c r="H131" s="6" t="s">
        <v>20</v>
      </c>
      <c r="I131" s="6"/>
      <c r="J131" s="6"/>
      <c r="K131" s="6">
        <v>2019.0</v>
      </c>
    </row>
    <row r="132" ht="15.0" customHeight="1">
      <c r="A132" s="5" t="s">
        <v>408</v>
      </c>
      <c r="B132" s="6" t="s">
        <v>409</v>
      </c>
      <c r="C132" s="7">
        <v>1.0</v>
      </c>
      <c r="D132" s="7">
        <v>1.0</v>
      </c>
      <c r="E132" s="8">
        <v>43504.0</v>
      </c>
      <c r="F132" s="6" t="s">
        <v>410</v>
      </c>
      <c r="G132" s="6" t="s">
        <v>14</v>
      </c>
      <c r="H132" s="6" t="s">
        <v>20</v>
      </c>
      <c r="I132" s="6"/>
      <c r="J132" s="6"/>
      <c r="K132" s="6">
        <v>2019.0</v>
      </c>
    </row>
    <row r="133" ht="15.0" customHeight="1">
      <c r="A133" s="5" t="s">
        <v>411</v>
      </c>
      <c r="B133" s="6" t="s">
        <v>412</v>
      </c>
      <c r="C133" s="7">
        <v>1.0</v>
      </c>
      <c r="D133" s="7">
        <v>1.0</v>
      </c>
      <c r="E133" s="8">
        <v>43504.0</v>
      </c>
      <c r="F133" s="6" t="s">
        <v>413</v>
      </c>
      <c r="G133" s="6" t="s">
        <v>14</v>
      </c>
      <c r="H133" s="6" t="s">
        <v>20</v>
      </c>
      <c r="I133" s="6"/>
      <c r="J133" s="6"/>
      <c r="K133" s="6">
        <v>2019.0</v>
      </c>
    </row>
    <row r="134" ht="15.0" customHeight="1">
      <c r="A134" s="5" t="s">
        <v>414</v>
      </c>
      <c r="B134" s="6" t="s">
        <v>415</v>
      </c>
      <c r="C134" s="7">
        <v>1.0</v>
      </c>
      <c r="D134" s="7">
        <v>1.0</v>
      </c>
      <c r="E134" s="8">
        <v>43511.0</v>
      </c>
      <c r="F134" s="6" t="s">
        <v>416</v>
      </c>
      <c r="G134" s="6" t="s">
        <v>14</v>
      </c>
      <c r="H134" s="6" t="s">
        <v>20</v>
      </c>
      <c r="I134" s="6"/>
      <c r="J134" s="6"/>
      <c r="K134" s="6">
        <v>2019.0</v>
      </c>
    </row>
    <row r="135" ht="15.0" customHeight="1">
      <c r="A135" s="5" t="s">
        <v>417</v>
      </c>
      <c r="B135" s="6" t="s">
        <v>418</v>
      </c>
      <c r="C135" s="7">
        <v>1.0</v>
      </c>
      <c r="D135" s="7">
        <v>1.0</v>
      </c>
      <c r="E135" s="8">
        <v>43502.0</v>
      </c>
      <c r="F135" s="6" t="s">
        <v>419</v>
      </c>
      <c r="G135" s="6" t="s">
        <v>14</v>
      </c>
      <c r="H135" s="6" t="s">
        <v>20</v>
      </c>
      <c r="I135" s="6"/>
      <c r="J135" s="6"/>
      <c r="K135" s="6">
        <v>2019.0</v>
      </c>
    </row>
    <row r="136" ht="15.0" customHeight="1">
      <c r="A136" s="5" t="s">
        <v>420</v>
      </c>
      <c r="B136" s="6" t="s">
        <v>421</v>
      </c>
      <c r="C136" s="7">
        <v>1.0</v>
      </c>
      <c r="D136" s="7">
        <v>1.0</v>
      </c>
      <c r="E136" s="8">
        <v>43501.0</v>
      </c>
      <c r="F136" s="6" t="s">
        <v>422</v>
      </c>
      <c r="G136" s="6" t="s">
        <v>14</v>
      </c>
      <c r="H136" s="6" t="s">
        <v>20</v>
      </c>
      <c r="I136" s="6"/>
      <c r="J136" s="6"/>
      <c r="K136" s="6">
        <v>2019.0</v>
      </c>
    </row>
    <row r="137" ht="15.0" customHeight="1">
      <c r="A137" s="5" t="s">
        <v>423</v>
      </c>
      <c r="B137" s="6" t="s">
        <v>424</v>
      </c>
      <c r="C137" s="7">
        <v>1.0</v>
      </c>
      <c r="D137" s="7">
        <v>1.0</v>
      </c>
      <c r="E137" s="8">
        <v>43504.0</v>
      </c>
      <c r="F137" s="6" t="s">
        <v>425</v>
      </c>
      <c r="G137" s="6" t="s">
        <v>14</v>
      </c>
      <c r="H137" s="6" t="s">
        <v>20</v>
      </c>
      <c r="I137" s="6"/>
      <c r="J137" s="6"/>
      <c r="K137" s="6">
        <v>2019.0</v>
      </c>
    </row>
    <row r="138" ht="15.0" customHeight="1">
      <c r="A138" s="5" t="s">
        <v>426</v>
      </c>
      <c r="B138" s="6" t="s">
        <v>427</v>
      </c>
      <c r="C138" s="7">
        <v>1.0</v>
      </c>
      <c r="D138" s="7">
        <v>1.0</v>
      </c>
      <c r="E138" s="8">
        <v>43504.0</v>
      </c>
      <c r="F138" s="6" t="s">
        <v>428</v>
      </c>
      <c r="G138" s="6" t="s">
        <v>14</v>
      </c>
      <c r="H138" s="6" t="s">
        <v>20</v>
      </c>
      <c r="I138" s="6"/>
      <c r="J138" s="6"/>
      <c r="K138" s="6">
        <v>2019.0</v>
      </c>
    </row>
    <row r="139" ht="15.0" customHeight="1">
      <c r="A139" s="5" t="s">
        <v>429</v>
      </c>
      <c r="B139" s="6" t="s">
        <v>430</v>
      </c>
      <c r="C139" s="7">
        <v>1.0</v>
      </c>
      <c r="D139" s="7">
        <v>1.0</v>
      </c>
      <c r="E139" s="8">
        <v>43502.0</v>
      </c>
      <c r="F139" s="6" t="s">
        <v>431</v>
      </c>
      <c r="G139" s="6" t="s">
        <v>14</v>
      </c>
      <c r="H139" s="6" t="s">
        <v>20</v>
      </c>
      <c r="I139" s="6"/>
      <c r="J139" s="6"/>
      <c r="K139" s="6">
        <v>2019.0</v>
      </c>
    </row>
    <row r="140" ht="15.0" customHeight="1">
      <c r="A140" s="5" t="s">
        <v>432</v>
      </c>
      <c r="B140" s="6" t="s">
        <v>433</v>
      </c>
      <c r="C140" s="7">
        <v>1.0</v>
      </c>
      <c r="D140" s="7">
        <v>1.0</v>
      </c>
      <c r="E140" s="8">
        <v>43504.0</v>
      </c>
      <c r="F140" s="6" t="s">
        <v>434</v>
      </c>
      <c r="G140" s="6" t="s">
        <v>14</v>
      </c>
      <c r="H140" s="6" t="s">
        <v>20</v>
      </c>
      <c r="I140" s="6"/>
      <c r="J140" s="6"/>
      <c r="K140" s="6">
        <v>2019.0</v>
      </c>
    </row>
    <row r="141" ht="15.0" customHeight="1">
      <c r="A141" s="5" t="s">
        <v>435</v>
      </c>
      <c r="B141" s="6" t="s">
        <v>436</v>
      </c>
      <c r="C141" s="7">
        <v>1.0</v>
      </c>
      <c r="D141" s="7">
        <v>1.0</v>
      </c>
      <c r="E141" s="8">
        <v>43503.0</v>
      </c>
      <c r="F141" s="6" t="s">
        <v>437</v>
      </c>
      <c r="G141" s="6" t="s">
        <v>14</v>
      </c>
      <c r="H141" s="6" t="s">
        <v>20</v>
      </c>
      <c r="I141" s="6"/>
      <c r="J141" s="6"/>
      <c r="K141" s="6">
        <v>2019.0</v>
      </c>
    </row>
    <row r="142" ht="15.0" customHeight="1">
      <c r="A142" s="5" t="s">
        <v>438</v>
      </c>
      <c r="B142" s="6" t="s">
        <v>439</v>
      </c>
      <c r="C142" s="7">
        <v>1.0</v>
      </c>
      <c r="D142" s="7">
        <v>1.0</v>
      </c>
      <c r="E142" s="8">
        <v>43507.0</v>
      </c>
      <c r="F142" s="6" t="s">
        <v>440</v>
      </c>
      <c r="G142" s="6" t="s">
        <v>14</v>
      </c>
      <c r="H142" s="6" t="s">
        <v>20</v>
      </c>
      <c r="I142" s="6"/>
      <c r="J142" s="6"/>
      <c r="K142" s="6">
        <v>2019.0</v>
      </c>
    </row>
    <row r="143" ht="15.0" customHeight="1">
      <c r="A143" s="5" t="s">
        <v>441</v>
      </c>
      <c r="B143" s="6" t="s">
        <v>442</v>
      </c>
      <c r="C143" s="7">
        <v>1.0</v>
      </c>
      <c r="D143" s="7">
        <v>1.0</v>
      </c>
      <c r="E143" s="8">
        <v>43509.0</v>
      </c>
      <c r="F143" s="6" t="s">
        <v>443</v>
      </c>
      <c r="G143" s="6" t="s">
        <v>14</v>
      </c>
      <c r="H143" s="6" t="s">
        <v>20</v>
      </c>
      <c r="I143" s="6"/>
      <c r="J143" s="6"/>
      <c r="K143" s="6">
        <v>2019.0</v>
      </c>
    </row>
    <row r="144" ht="15.0" customHeight="1">
      <c r="A144" s="5" t="s">
        <v>444</v>
      </c>
      <c r="B144" s="6" t="s">
        <v>445</v>
      </c>
      <c r="C144" s="7">
        <v>1.0</v>
      </c>
      <c r="D144" s="7">
        <v>1.0</v>
      </c>
      <c r="E144" s="8">
        <v>43511.0</v>
      </c>
      <c r="F144" s="6" t="s">
        <v>446</v>
      </c>
      <c r="G144" s="6" t="s">
        <v>14</v>
      </c>
      <c r="H144" s="6" t="s">
        <v>20</v>
      </c>
      <c r="I144" s="6"/>
      <c r="J144" s="6"/>
      <c r="K144" s="6">
        <v>2019.0</v>
      </c>
    </row>
    <row r="145" ht="15.0" customHeight="1">
      <c r="A145" s="5" t="s">
        <v>447</v>
      </c>
      <c r="B145" s="6" t="s">
        <v>448</v>
      </c>
      <c r="C145" s="7">
        <v>1.0</v>
      </c>
      <c r="D145" s="7">
        <v>1.0</v>
      </c>
      <c r="E145" s="8">
        <v>43509.0</v>
      </c>
      <c r="F145" s="6" t="s">
        <v>449</v>
      </c>
      <c r="G145" s="6" t="s">
        <v>14</v>
      </c>
      <c r="H145" s="6" t="s">
        <v>20</v>
      </c>
      <c r="I145" s="6"/>
      <c r="J145" s="6"/>
      <c r="K145" s="6">
        <v>2019.0</v>
      </c>
    </row>
    <row r="146" ht="15.0" customHeight="1">
      <c r="A146" s="5" t="s">
        <v>450</v>
      </c>
      <c r="B146" s="6" t="s">
        <v>451</v>
      </c>
      <c r="C146" s="7">
        <v>1.0</v>
      </c>
      <c r="D146" s="7">
        <v>1.0</v>
      </c>
      <c r="E146" s="8">
        <v>43502.0</v>
      </c>
      <c r="F146" s="6" t="s">
        <v>452</v>
      </c>
      <c r="G146" s="6" t="s">
        <v>14</v>
      </c>
      <c r="H146" s="6" t="s">
        <v>20</v>
      </c>
      <c r="I146" s="6"/>
      <c r="J146" s="6"/>
      <c r="K146" s="6">
        <v>2019.0</v>
      </c>
    </row>
    <row r="147" ht="15.0" customHeight="1">
      <c r="A147" s="5" t="s">
        <v>453</v>
      </c>
      <c r="B147" s="6" t="s">
        <v>454</v>
      </c>
      <c r="C147" s="7">
        <v>1.0</v>
      </c>
      <c r="D147" s="7">
        <v>1.0</v>
      </c>
      <c r="E147" s="8">
        <v>43501.0</v>
      </c>
      <c r="F147" s="6" t="s">
        <v>455</v>
      </c>
      <c r="G147" s="6" t="s">
        <v>14</v>
      </c>
      <c r="H147" s="6" t="s">
        <v>20</v>
      </c>
      <c r="I147" s="6"/>
      <c r="J147" s="6"/>
      <c r="K147" s="6">
        <v>2019.0</v>
      </c>
    </row>
    <row r="148" ht="15.0" customHeight="1">
      <c r="A148" s="5" t="s">
        <v>456</v>
      </c>
      <c r="B148" s="6" t="s">
        <v>457</v>
      </c>
      <c r="C148" s="7">
        <f>1*2</f>
        <v>2</v>
      </c>
      <c r="D148" s="7">
        <v>2.0</v>
      </c>
      <c r="E148" s="8">
        <v>43504.0</v>
      </c>
      <c r="F148" s="6" t="s">
        <v>458</v>
      </c>
      <c r="G148" s="6" t="s">
        <v>14</v>
      </c>
      <c r="H148" s="6" t="s">
        <v>20</v>
      </c>
      <c r="I148" s="6"/>
      <c r="J148" s="6"/>
      <c r="K148" s="6">
        <v>2019.0</v>
      </c>
    </row>
    <row r="149" ht="15.0" customHeight="1">
      <c r="A149" s="5" t="s">
        <v>459</v>
      </c>
      <c r="B149" s="6" t="s">
        <v>460</v>
      </c>
      <c r="C149" s="7">
        <v>1.0</v>
      </c>
      <c r="D149" s="7">
        <v>1.0</v>
      </c>
      <c r="E149" s="8">
        <v>43502.0</v>
      </c>
      <c r="F149" s="6" t="s">
        <v>461</v>
      </c>
      <c r="G149" s="6" t="s">
        <v>14</v>
      </c>
      <c r="H149" s="6" t="s">
        <v>20</v>
      </c>
      <c r="I149" s="6"/>
      <c r="J149" s="6"/>
      <c r="K149" s="6">
        <v>2019.0</v>
      </c>
    </row>
    <row r="150" ht="15.0" customHeight="1">
      <c r="A150" s="5" t="s">
        <v>462</v>
      </c>
      <c r="B150" s="6" t="s">
        <v>463</v>
      </c>
      <c r="C150" s="7">
        <v>1.0</v>
      </c>
      <c r="D150" s="7">
        <v>1.0</v>
      </c>
      <c r="E150" s="8">
        <v>43508.0</v>
      </c>
      <c r="F150" s="6" t="s">
        <v>464</v>
      </c>
      <c r="G150" s="6" t="s">
        <v>14</v>
      </c>
      <c r="H150" s="6" t="s">
        <v>20</v>
      </c>
      <c r="I150" s="6"/>
      <c r="J150" s="6"/>
      <c r="K150" s="6">
        <v>2019.0</v>
      </c>
    </row>
    <row r="151" ht="15.0" customHeight="1">
      <c r="A151" s="5" t="s">
        <v>465</v>
      </c>
      <c r="B151" s="6" t="s">
        <v>466</v>
      </c>
      <c r="C151" s="7">
        <v>1.0</v>
      </c>
      <c r="D151" s="7">
        <v>1.0</v>
      </c>
      <c r="E151" s="8">
        <v>43510.0</v>
      </c>
      <c r="F151" s="6" t="s">
        <v>467</v>
      </c>
      <c r="G151" s="6" t="s">
        <v>14</v>
      </c>
      <c r="H151" s="6" t="s">
        <v>20</v>
      </c>
      <c r="I151" s="6"/>
      <c r="J151" s="6"/>
      <c r="K151" s="6">
        <v>2019.0</v>
      </c>
    </row>
    <row r="152" ht="15.0" customHeight="1">
      <c r="A152" s="5" t="s">
        <v>468</v>
      </c>
      <c r="B152" s="6" t="s">
        <v>469</v>
      </c>
      <c r="C152" s="7">
        <v>1.0</v>
      </c>
      <c r="D152" s="7">
        <v>1.0</v>
      </c>
      <c r="E152" s="8">
        <v>43508.0</v>
      </c>
      <c r="F152" s="6" t="s">
        <v>470</v>
      </c>
      <c r="G152" s="6" t="s">
        <v>14</v>
      </c>
      <c r="H152" s="6" t="s">
        <v>20</v>
      </c>
      <c r="I152" s="6"/>
      <c r="J152" s="6"/>
      <c r="K152" s="6">
        <v>2019.0</v>
      </c>
    </row>
    <row r="153" ht="15.0" customHeight="1">
      <c r="A153" s="5" t="s">
        <v>471</v>
      </c>
      <c r="B153" s="6" t="s">
        <v>442</v>
      </c>
      <c r="C153" s="7">
        <v>1.0</v>
      </c>
      <c r="D153" s="7">
        <v>1.0</v>
      </c>
      <c r="E153" s="8">
        <v>43502.0</v>
      </c>
      <c r="F153" s="6" t="s">
        <v>472</v>
      </c>
      <c r="G153" s="6" t="s">
        <v>14</v>
      </c>
      <c r="H153" s="6" t="s">
        <v>20</v>
      </c>
      <c r="I153" s="6"/>
      <c r="J153" s="6"/>
      <c r="K153" s="6">
        <v>2019.0</v>
      </c>
    </row>
    <row r="154" ht="15.0" customHeight="1">
      <c r="A154" s="5" t="s">
        <v>473</v>
      </c>
      <c r="B154" s="6" t="s">
        <v>474</v>
      </c>
      <c r="C154" s="7">
        <v>1.0</v>
      </c>
      <c r="D154" s="7">
        <v>1.0</v>
      </c>
      <c r="E154" s="8">
        <v>43503.0</v>
      </c>
      <c r="F154" s="6" t="s">
        <v>475</v>
      </c>
      <c r="G154" s="6" t="s">
        <v>14</v>
      </c>
      <c r="H154" s="6" t="s">
        <v>20</v>
      </c>
      <c r="I154" s="6"/>
      <c r="J154" s="6"/>
      <c r="K154" s="6">
        <v>2019.0</v>
      </c>
    </row>
    <row r="155" ht="15.0" customHeight="1">
      <c r="A155" s="5" t="s">
        <v>476</v>
      </c>
      <c r="B155" s="6" t="s">
        <v>477</v>
      </c>
      <c r="C155" s="7">
        <v>1.0</v>
      </c>
      <c r="D155" s="7">
        <v>1.0</v>
      </c>
      <c r="E155" s="8">
        <v>43503.0</v>
      </c>
      <c r="F155" s="6" t="s">
        <v>478</v>
      </c>
      <c r="G155" s="6" t="s">
        <v>14</v>
      </c>
      <c r="H155" s="6" t="s">
        <v>20</v>
      </c>
      <c r="I155" s="6"/>
      <c r="J155" s="6"/>
      <c r="K155" s="6">
        <v>2019.0</v>
      </c>
    </row>
    <row r="156" ht="15.0" customHeight="1">
      <c r="A156" s="5" t="s">
        <v>479</v>
      </c>
      <c r="B156" s="6" t="s">
        <v>480</v>
      </c>
      <c r="C156" s="7">
        <v>1.0</v>
      </c>
      <c r="D156" s="7">
        <v>1.0</v>
      </c>
      <c r="E156" s="8">
        <v>43503.0</v>
      </c>
      <c r="F156" s="6" t="s">
        <v>481</v>
      </c>
      <c r="G156" s="6" t="s">
        <v>14</v>
      </c>
      <c r="H156" s="6" t="s">
        <v>20</v>
      </c>
      <c r="I156" s="6"/>
      <c r="J156" s="6"/>
      <c r="K156" s="6">
        <v>2019.0</v>
      </c>
    </row>
    <row r="157" ht="15.0" customHeight="1">
      <c r="A157" s="5" t="s">
        <v>482</v>
      </c>
      <c r="B157" s="6" t="s">
        <v>483</v>
      </c>
      <c r="C157" s="7">
        <v>1.0</v>
      </c>
      <c r="D157" s="7">
        <v>1.0</v>
      </c>
      <c r="E157" s="8">
        <v>43502.0</v>
      </c>
      <c r="F157" s="6" t="s">
        <v>484</v>
      </c>
      <c r="G157" s="6" t="s">
        <v>14</v>
      </c>
      <c r="H157" s="6" t="s">
        <v>20</v>
      </c>
      <c r="I157" s="6"/>
      <c r="J157" s="6"/>
      <c r="K157" s="6">
        <v>2019.0</v>
      </c>
    </row>
    <row r="158" ht="15.0" customHeight="1">
      <c r="A158" s="5" t="s">
        <v>485</v>
      </c>
      <c r="B158" s="6" t="s">
        <v>486</v>
      </c>
      <c r="C158" s="7">
        <v>1.0</v>
      </c>
      <c r="D158" s="7">
        <v>1.0</v>
      </c>
      <c r="E158" s="8">
        <v>43508.0</v>
      </c>
      <c r="F158" s="6" t="s">
        <v>487</v>
      </c>
      <c r="G158" s="6" t="s">
        <v>14</v>
      </c>
      <c r="H158" s="6" t="s">
        <v>20</v>
      </c>
      <c r="I158" s="6"/>
      <c r="J158" s="6"/>
      <c r="K158" s="6">
        <v>2019.0</v>
      </c>
    </row>
    <row r="159" ht="15.0" customHeight="1">
      <c r="A159" s="5" t="s">
        <v>488</v>
      </c>
      <c r="B159" s="6" t="s">
        <v>489</v>
      </c>
      <c r="C159" s="7">
        <v>1.0</v>
      </c>
      <c r="D159" s="7">
        <v>1.0</v>
      </c>
      <c r="E159" s="8">
        <v>43504.0</v>
      </c>
      <c r="F159" s="6" t="s">
        <v>490</v>
      </c>
      <c r="G159" s="6" t="s">
        <v>14</v>
      </c>
      <c r="H159" s="6" t="s">
        <v>20</v>
      </c>
      <c r="I159" s="6"/>
      <c r="J159" s="6"/>
      <c r="K159" s="6">
        <v>2019.0</v>
      </c>
    </row>
    <row r="160" ht="15.0" customHeight="1">
      <c r="A160" s="5" t="s">
        <v>491</v>
      </c>
      <c r="B160" s="6" t="s">
        <v>489</v>
      </c>
      <c r="C160" s="7">
        <v>1.0</v>
      </c>
      <c r="D160" s="7">
        <v>1.0</v>
      </c>
      <c r="E160" s="8">
        <v>43509.0</v>
      </c>
      <c r="F160" s="6" t="s">
        <v>492</v>
      </c>
      <c r="G160" s="6" t="s">
        <v>14</v>
      </c>
      <c r="H160" s="6" t="s">
        <v>20</v>
      </c>
      <c r="I160" s="6"/>
      <c r="J160" s="6"/>
      <c r="K160" s="6">
        <v>2019.0</v>
      </c>
    </row>
    <row r="161" ht="15.0" customHeight="1">
      <c r="A161" s="5" t="s">
        <v>493</v>
      </c>
      <c r="B161" s="6" t="s">
        <v>494</v>
      </c>
      <c r="C161" s="7">
        <v>1.0</v>
      </c>
      <c r="D161" s="7">
        <v>1.0</v>
      </c>
      <c r="E161" s="8">
        <v>43502.0</v>
      </c>
      <c r="F161" s="6" t="s">
        <v>495</v>
      </c>
      <c r="G161" s="6" t="s">
        <v>14</v>
      </c>
      <c r="H161" s="6" t="s">
        <v>20</v>
      </c>
      <c r="I161" s="6"/>
      <c r="J161" s="6"/>
      <c r="K161" s="6">
        <v>2019.0</v>
      </c>
    </row>
    <row r="162" ht="15.0" customHeight="1">
      <c r="A162" s="5" t="s">
        <v>496</v>
      </c>
      <c r="B162" s="6" t="s">
        <v>497</v>
      </c>
      <c r="C162" s="7">
        <v>1.0</v>
      </c>
      <c r="D162" s="7">
        <v>1.0</v>
      </c>
      <c r="E162" s="8">
        <v>43502.0</v>
      </c>
      <c r="F162" s="6" t="s">
        <v>498</v>
      </c>
      <c r="G162" s="6" t="s">
        <v>14</v>
      </c>
      <c r="H162" s="6" t="s">
        <v>20</v>
      </c>
      <c r="I162" s="6"/>
      <c r="J162" s="6"/>
      <c r="K162" s="6">
        <v>2019.0</v>
      </c>
    </row>
    <row r="163" ht="15.0" customHeight="1">
      <c r="A163" s="5" t="s">
        <v>499</v>
      </c>
      <c r="B163" s="6" t="s">
        <v>500</v>
      </c>
      <c r="C163" s="7">
        <v>1.0</v>
      </c>
      <c r="D163" s="7">
        <v>1.0</v>
      </c>
      <c r="E163" s="8">
        <v>43503.0</v>
      </c>
      <c r="F163" s="6" t="s">
        <v>501</v>
      </c>
      <c r="G163" s="6" t="s">
        <v>14</v>
      </c>
      <c r="H163" s="6" t="s">
        <v>20</v>
      </c>
      <c r="I163" s="6"/>
      <c r="J163" s="6"/>
      <c r="K163" s="6">
        <v>2019.0</v>
      </c>
    </row>
    <row r="164" ht="15.0" customHeight="1">
      <c r="A164" s="5" t="s">
        <v>502</v>
      </c>
      <c r="B164" s="6" t="s">
        <v>503</v>
      </c>
      <c r="C164" s="7">
        <f>1*2</f>
        <v>2</v>
      </c>
      <c r="D164" s="7">
        <v>2.0</v>
      </c>
      <c r="E164" s="8">
        <v>43503.0</v>
      </c>
      <c r="F164" s="6" t="s">
        <v>504</v>
      </c>
      <c r="G164" s="6" t="s">
        <v>14</v>
      </c>
      <c r="H164" s="6" t="s">
        <v>20</v>
      </c>
      <c r="I164" s="6"/>
      <c r="J164" s="6"/>
      <c r="K164" s="6">
        <v>2019.0</v>
      </c>
    </row>
    <row r="165" ht="15.0" customHeight="1">
      <c r="A165" s="5" t="s">
        <v>505</v>
      </c>
      <c r="B165" s="6" t="s">
        <v>506</v>
      </c>
      <c r="C165" s="7">
        <v>1.0</v>
      </c>
      <c r="D165" s="7">
        <v>1.0</v>
      </c>
      <c r="E165" s="8">
        <v>43502.0</v>
      </c>
      <c r="F165" s="6" t="s">
        <v>507</v>
      </c>
      <c r="G165" s="6" t="s">
        <v>14</v>
      </c>
      <c r="H165" s="6" t="s">
        <v>20</v>
      </c>
      <c r="I165" s="6"/>
      <c r="J165" s="6"/>
      <c r="K165" s="6">
        <v>2019.0</v>
      </c>
    </row>
    <row r="166" ht="15.0" customHeight="1">
      <c r="A166" s="5" t="s">
        <v>508</v>
      </c>
      <c r="B166" s="6" t="s">
        <v>509</v>
      </c>
      <c r="C166" s="7">
        <v>1.0</v>
      </c>
      <c r="D166" s="7">
        <v>1.0</v>
      </c>
      <c r="E166" s="8">
        <v>43508.0</v>
      </c>
      <c r="F166" s="6" t="s">
        <v>510</v>
      </c>
      <c r="G166" s="6" t="s">
        <v>14</v>
      </c>
      <c r="H166" s="6" t="s">
        <v>20</v>
      </c>
      <c r="I166" s="6"/>
      <c r="J166" s="6"/>
      <c r="K166" s="6">
        <v>2019.0</v>
      </c>
    </row>
    <row r="167" ht="15.0" customHeight="1">
      <c r="A167" s="5" t="s">
        <v>511</v>
      </c>
      <c r="B167" s="6" t="s">
        <v>512</v>
      </c>
      <c r="C167" s="7">
        <v>1.0</v>
      </c>
      <c r="D167" s="7">
        <v>1.0</v>
      </c>
      <c r="E167" s="8">
        <v>43501.0</v>
      </c>
      <c r="F167" s="6" t="s">
        <v>513</v>
      </c>
      <c r="G167" s="6" t="s">
        <v>14</v>
      </c>
      <c r="H167" s="6" t="s">
        <v>20</v>
      </c>
      <c r="I167" s="6"/>
      <c r="J167" s="6"/>
      <c r="K167" s="6">
        <v>2019.0</v>
      </c>
    </row>
    <row r="168" ht="15.0" customHeight="1">
      <c r="A168" s="5" t="s">
        <v>514</v>
      </c>
      <c r="B168" s="6" t="s">
        <v>515</v>
      </c>
      <c r="C168" s="7">
        <v>1.0</v>
      </c>
      <c r="D168" s="7">
        <v>1.0</v>
      </c>
      <c r="E168" s="8">
        <v>43504.0</v>
      </c>
      <c r="F168" s="6" t="s">
        <v>516</v>
      </c>
      <c r="G168" s="6" t="s">
        <v>14</v>
      </c>
      <c r="H168" s="6" t="s">
        <v>20</v>
      </c>
      <c r="I168" s="6"/>
      <c r="J168" s="6"/>
      <c r="K168" s="6">
        <v>2019.0</v>
      </c>
    </row>
    <row r="169" ht="15.0" customHeight="1">
      <c r="A169" s="5" t="s">
        <v>517</v>
      </c>
      <c r="B169" s="6" t="s">
        <v>518</v>
      </c>
      <c r="C169" s="7">
        <v>1.0</v>
      </c>
      <c r="D169" s="7">
        <v>1.0</v>
      </c>
      <c r="E169" s="8">
        <v>43507.0</v>
      </c>
      <c r="F169" s="6" t="s">
        <v>519</v>
      </c>
      <c r="G169" s="6" t="s">
        <v>14</v>
      </c>
      <c r="H169" s="6" t="s">
        <v>20</v>
      </c>
      <c r="I169" s="6"/>
      <c r="J169" s="6"/>
      <c r="K169" s="6">
        <v>2019.0</v>
      </c>
    </row>
    <row r="170" ht="15.0" customHeight="1">
      <c r="A170" s="5" t="s">
        <v>520</v>
      </c>
      <c r="B170" s="6" t="s">
        <v>521</v>
      </c>
      <c r="C170" s="7">
        <v>1.0</v>
      </c>
      <c r="D170" s="7">
        <v>1.0</v>
      </c>
      <c r="E170" s="8">
        <v>43502.0</v>
      </c>
      <c r="F170" s="6" t="s">
        <v>522</v>
      </c>
      <c r="G170" s="6" t="s">
        <v>14</v>
      </c>
      <c r="H170" s="6" t="s">
        <v>20</v>
      </c>
      <c r="I170" s="6"/>
      <c r="J170" s="6"/>
      <c r="K170" s="6">
        <v>2019.0</v>
      </c>
    </row>
    <row r="171" ht="15.0" customHeight="1">
      <c r="A171" s="5" t="s">
        <v>523</v>
      </c>
      <c r="B171" s="6" t="s">
        <v>524</v>
      </c>
      <c r="C171" s="7">
        <v>1.0</v>
      </c>
      <c r="D171" s="7">
        <v>1.0</v>
      </c>
      <c r="E171" s="8">
        <v>43514.0</v>
      </c>
      <c r="F171" s="6" t="s">
        <v>525</v>
      </c>
      <c r="G171" s="6" t="s">
        <v>14</v>
      </c>
      <c r="H171" s="6" t="s">
        <v>20</v>
      </c>
      <c r="I171" s="6"/>
      <c r="J171" s="6"/>
      <c r="K171" s="6">
        <v>2019.0</v>
      </c>
    </row>
    <row r="172" ht="15.0" customHeight="1">
      <c r="A172" s="5" t="s">
        <v>526</v>
      </c>
      <c r="B172" s="6" t="s">
        <v>512</v>
      </c>
      <c r="C172" s="7">
        <v>1.0</v>
      </c>
      <c r="D172" s="7">
        <v>1.0</v>
      </c>
      <c r="E172" s="8">
        <v>43516.0</v>
      </c>
      <c r="F172" s="6" t="s">
        <v>527</v>
      </c>
      <c r="G172" s="6" t="s">
        <v>14</v>
      </c>
      <c r="H172" s="6" t="s">
        <v>20</v>
      </c>
      <c r="I172" s="6"/>
      <c r="J172" s="6"/>
      <c r="K172" s="6">
        <v>2019.0</v>
      </c>
    </row>
    <row r="173" ht="15.0" customHeight="1">
      <c r="A173" s="5" t="s">
        <v>528</v>
      </c>
      <c r="B173" s="6" t="s">
        <v>529</v>
      </c>
      <c r="C173" s="7">
        <v>1.0</v>
      </c>
      <c r="D173" s="7">
        <v>1.0</v>
      </c>
      <c r="E173" s="8">
        <v>43516.0</v>
      </c>
      <c r="F173" s="6" t="s">
        <v>530</v>
      </c>
      <c r="G173" s="6" t="s">
        <v>14</v>
      </c>
      <c r="H173" s="6" t="s">
        <v>20</v>
      </c>
      <c r="I173" s="6"/>
      <c r="J173" s="6"/>
      <c r="K173" s="6">
        <v>2019.0</v>
      </c>
    </row>
    <row r="174" ht="15.0" customHeight="1">
      <c r="A174" s="5" t="s">
        <v>531</v>
      </c>
      <c r="B174" s="6" t="s">
        <v>532</v>
      </c>
      <c r="C174" s="7">
        <v>1.0</v>
      </c>
      <c r="D174" s="7">
        <v>1.0</v>
      </c>
      <c r="E174" s="8">
        <v>43518.0</v>
      </c>
      <c r="F174" s="6" t="s">
        <v>533</v>
      </c>
      <c r="G174" s="6" t="s">
        <v>14</v>
      </c>
      <c r="H174" s="6" t="s">
        <v>20</v>
      </c>
      <c r="I174" s="6"/>
      <c r="J174" s="6"/>
      <c r="K174" s="6">
        <v>2019.0</v>
      </c>
    </row>
    <row r="175" ht="15.0" customHeight="1">
      <c r="A175" s="5" t="s">
        <v>534</v>
      </c>
      <c r="B175" s="6" t="s">
        <v>535</v>
      </c>
      <c r="C175" s="7">
        <v>1.0</v>
      </c>
      <c r="D175" s="7">
        <v>1.0</v>
      </c>
      <c r="E175" s="8">
        <v>43521.0</v>
      </c>
      <c r="F175" s="6" t="s">
        <v>536</v>
      </c>
      <c r="G175" s="6" t="s">
        <v>14</v>
      </c>
      <c r="H175" s="6" t="s">
        <v>20</v>
      </c>
      <c r="I175" s="6"/>
      <c r="J175" s="6"/>
      <c r="K175" s="6">
        <v>2019.0</v>
      </c>
    </row>
    <row r="176" ht="15.0" customHeight="1">
      <c r="A176" s="5" t="s">
        <v>537</v>
      </c>
      <c r="B176" s="6" t="s">
        <v>538</v>
      </c>
      <c r="C176" s="7">
        <v>1.0</v>
      </c>
      <c r="D176" s="7">
        <v>1.0</v>
      </c>
      <c r="E176" s="8">
        <v>43501.0</v>
      </c>
      <c r="F176" s="6" t="s">
        <v>539</v>
      </c>
      <c r="G176" s="6" t="s">
        <v>14</v>
      </c>
      <c r="H176" s="6" t="s">
        <v>20</v>
      </c>
      <c r="I176" s="6"/>
      <c r="J176" s="6"/>
      <c r="K176" s="6">
        <v>2019.0</v>
      </c>
    </row>
    <row r="177" ht="15.0" customHeight="1">
      <c r="A177" s="5" t="s">
        <v>540</v>
      </c>
      <c r="B177" s="6" t="s">
        <v>541</v>
      </c>
      <c r="C177" s="7">
        <v>1.0</v>
      </c>
      <c r="D177" s="7">
        <v>1.0</v>
      </c>
      <c r="E177" s="8">
        <v>43502.0</v>
      </c>
      <c r="F177" s="6" t="s">
        <v>542</v>
      </c>
      <c r="G177" s="6" t="s">
        <v>14</v>
      </c>
      <c r="H177" s="6" t="s">
        <v>20</v>
      </c>
      <c r="I177" s="6"/>
      <c r="J177" s="6"/>
      <c r="K177" s="6">
        <v>2019.0</v>
      </c>
    </row>
    <row r="178" ht="15.0" customHeight="1">
      <c r="A178" s="5" t="s">
        <v>543</v>
      </c>
      <c r="B178" s="6" t="s">
        <v>544</v>
      </c>
      <c r="C178" s="7">
        <v>1.0</v>
      </c>
      <c r="D178" s="7">
        <v>1.0</v>
      </c>
      <c r="E178" s="8">
        <v>43509.0</v>
      </c>
      <c r="F178" s="6" t="s">
        <v>545</v>
      </c>
      <c r="G178" s="6" t="s">
        <v>14</v>
      </c>
      <c r="H178" s="6" t="s">
        <v>20</v>
      </c>
      <c r="I178" s="6"/>
      <c r="J178" s="6"/>
      <c r="K178" s="6">
        <v>2019.0</v>
      </c>
    </row>
    <row r="179" ht="15.0" customHeight="1">
      <c r="A179" s="5" t="s">
        <v>546</v>
      </c>
      <c r="B179" s="6" t="s">
        <v>547</v>
      </c>
      <c r="C179" s="7">
        <v>1.0</v>
      </c>
      <c r="D179" s="7">
        <v>1.0</v>
      </c>
      <c r="E179" s="8">
        <v>43501.0</v>
      </c>
      <c r="F179" s="6" t="s">
        <v>548</v>
      </c>
      <c r="G179" s="6" t="s">
        <v>14</v>
      </c>
      <c r="H179" s="6" t="s">
        <v>20</v>
      </c>
      <c r="I179" s="6"/>
      <c r="J179" s="6"/>
      <c r="K179" s="6">
        <v>2019.0</v>
      </c>
    </row>
    <row r="180" ht="15.0" customHeight="1">
      <c r="A180" s="5" t="s">
        <v>549</v>
      </c>
      <c r="B180" s="6" t="s">
        <v>550</v>
      </c>
      <c r="C180" s="7">
        <v>1.0</v>
      </c>
      <c r="D180" s="7">
        <v>1.0</v>
      </c>
      <c r="E180" s="8">
        <v>43501.0</v>
      </c>
      <c r="F180" s="6" t="s">
        <v>551</v>
      </c>
      <c r="G180" s="6" t="s">
        <v>14</v>
      </c>
      <c r="H180" s="6" t="s">
        <v>20</v>
      </c>
      <c r="I180" s="6"/>
      <c r="J180" s="6"/>
      <c r="K180" s="6">
        <v>2019.0</v>
      </c>
    </row>
    <row r="181" ht="15.0" customHeight="1">
      <c r="A181" s="5" t="s">
        <v>552</v>
      </c>
      <c r="B181" s="6" t="s">
        <v>553</v>
      </c>
      <c r="C181" s="7">
        <v>1.0</v>
      </c>
      <c r="D181" s="7">
        <v>1.0</v>
      </c>
      <c r="E181" s="8">
        <v>43507.0</v>
      </c>
      <c r="F181" s="6" t="s">
        <v>554</v>
      </c>
      <c r="G181" s="6" t="s">
        <v>14</v>
      </c>
      <c r="H181" s="6" t="s">
        <v>20</v>
      </c>
      <c r="I181" s="6"/>
      <c r="J181" s="6"/>
      <c r="K181" s="6">
        <v>2019.0</v>
      </c>
    </row>
    <row r="182" ht="15.0" customHeight="1">
      <c r="A182" s="5" t="s">
        <v>555</v>
      </c>
      <c r="B182" s="6" t="s">
        <v>556</v>
      </c>
      <c r="C182" s="7">
        <v>1.0</v>
      </c>
      <c r="D182" s="7">
        <v>1.0</v>
      </c>
      <c r="E182" s="8">
        <v>43507.0</v>
      </c>
      <c r="F182" s="6" t="s">
        <v>557</v>
      </c>
      <c r="G182" s="6" t="s">
        <v>14</v>
      </c>
      <c r="H182" s="6" t="s">
        <v>20</v>
      </c>
      <c r="I182" s="6"/>
      <c r="J182" s="6"/>
      <c r="K182" s="6">
        <v>2019.0</v>
      </c>
    </row>
    <row r="183" ht="15.0" customHeight="1">
      <c r="A183" s="5" t="s">
        <v>558</v>
      </c>
      <c r="B183" s="6" t="s">
        <v>559</v>
      </c>
      <c r="C183" s="7">
        <v>1.0</v>
      </c>
      <c r="D183" s="7">
        <v>1.0</v>
      </c>
      <c r="E183" s="8">
        <v>43503.0</v>
      </c>
      <c r="F183" s="6" t="s">
        <v>560</v>
      </c>
      <c r="G183" s="6" t="s">
        <v>14</v>
      </c>
      <c r="H183" s="6" t="s">
        <v>20</v>
      </c>
      <c r="I183" s="6"/>
      <c r="J183" s="6"/>
      <c r="K183" s="6">
        <v>2019.0</v>
      </c>
    </row>
    <row r="184" ht="15.0" customHeight="1">
      <c r="A184" s="5" t="s">
        <v>561</v>
      </c>
      <c r="B184" s="6" t="s">
        <v>562</v>
      </c>
      <c r="C184" s="7">
        <v>1.0</v>
      </c>
      <c r="D184" s="7">
        <v>1.0</v>
      </c>
      <c r="E184" s="8">
        <v>43502.0</v>
      </c>
      <c r="F184" s="6" t="s">
        <v>563</v>
      </c>
      <c r="G184" s="6" t="s">
        <v>14</v>
      </c>
      <c r="H184" s="6" t="s">
        <v>20</v>
      </c>
      <c r="I184" s="6"/>
      <c r="J184" s="6"/>
      <c r="K184" s="6">
        <v>2019.0</v>
      </c>
    </row>
    <row r="185" ht="15.0" customHeight="1">
      <c r="A185" s="5" t="s">
        <v>564</v>
      </c>
      <c r="B185" s="6" t="s">
        <v>565</v>
      </c>
      <c r="C185" s="7">
        <v>1.0</v>
      </c>
      <c r="D185" s="7">
        <v>1.0</v>
      </c>
      <c r="E185" s="8">
        <v>43501.0</v>
      </c>
      <c r="F185" s="6" t="s">
        <v>566</v>
      </c>
      <c r="G185" s="6" t="s">
        <v>14</v>
      </c>
      <c r="H185" s="6" t="s">
        <v>20</v>
      </c>
      <c r="I185" s="6"/>
      <c r="J185" s="6"/>
      <c r="K185" s="6">
        <v>2019.0</v>
      </c>
    </row>
    <row r="186" ht="15.0" customHeight="1">
      <c r="A186" s="5" t="s">
        <v>567</v>
      </c>
      <c r="B186" s="6" t="s">
        <v>568</v>
      </c>
      <c r="C186" s="7">
        <v>1.0</v>
      </c>
      <c r="D186" s="7">
        <v>1.0</v>
      </c>
      <c r="E186" s="8">
        <v>43504.0</v>
      </c>
      <c r="F186" s="6" t="s">
        <v>569</v>
      </c>
      <c r="G186" s="6" t="s">
        <v>14</v>
      </c>
      <c r="H186" s="6" t="s">
        <v>20</v>
      </c>
      <c r="I186" s="6"/>
      <c r="J186" s="6"/>
      <c r="K186" s="6">
        <v>2019.0</v>
      </c>
    </row>
    <row r="187" ht="15.0" customHeight="1">
      <c r="A187" s="5" t="s">
        <v>570</v>
      </c>
      <c r="B187" s="6" t="s">
        <v>571</v>
      </c>
      <c r="C187" s="7">
        <v>1.0</v>
      </c>
      <c r="D187" s="7">
        <v>1.0</v>
      </c>
      <c r="E187" s="8">
        <v>43504.0</v>
      </c>
      <c r="F187" s="6" t="s">
        <v>572</v>
      </c>
      <c r="G187" s="6" t="s">
        <v>14</v>
      </c>
      <c r="H187" s="6" t="s">
        <v>20</v>
      </c>
      <c r="I187" s="6"/>
      <c r="J187" s="6"/>
      <c r="K187" s="6">
        <v>2019.0</v>
      </c>
    </row>
    <row r="188" ht="15.0" customHeight="1">
      <c r="A188" s="5" t="s">
        <v>573</v>
      </c>
      <c r="B188" s="6" t="s">
        <v>574</v>
      </c>
      <c r="C188" s="7">
        <v>1.0</v>
      </c>
      <c r="D188" s="7">
        <v>1.0</v>
      </c>
      <c r="E188" s="8">
        <v>43503.0</v>
      </c>
      <c r="F188" s="6" t="s">
        <v>575</v>
      </c>
      <c r="G188" s="6" t="s">
        <v>14</v>
      </c>
      <c r="H188" s="6" t="s">
        <v>20</v>
      </c>
      <c r="I188" s="6"/>
      <c r="J188" s="6"/>
      <c r="K188" s="6">
        <v>2019.0</v>
      </c>
    </row>
    <row r="189" ht="15.0" customHeight="1">
      <c r="A189" s="5" t="s">
        <v>576</v>
      </c>
      <c r="B189" s="6" t="s">
        <v>577</v>
      </c>
      <c r="C189" s="7">
        <v>1.0</v>
      </c>
      <c r="D189" s="7">
        <v>1.0</v>
      </c>
      <c r="E189" s="8">
        <v>43502.0</v>
      </c>
      <c r="F189" s="6" t="s">
        <v>578</v>
      </c>
      <c r="G189" s="6" t="s">
        <v>14</v>
      </c>
      <c r="H189" s="6" t="s">
        <v>20</v>
      </c>
      <c r="I189" s="6"/>
      <c r="J189" s="6"/>
      <c r="K189" s="6">
        <v>2019.0</v>
      </c>
    </row>
    <row r="190" ht="15.0" customHeight="1">
      <c r="A190" s="5" t="s">
        <v>579</v>
      </c>
      <c r="B190" s="6" t="s">
        <v>580</v>
      </c>
      <c r="C190" s="7">
        <v>1.0</v>
      </c>
      <c r="D190" s="7">
        <v>1.0</v>
      </c>
      <c r="E190" s="8">
        <v>43508.0</v>
      </c>
      <c r="F190" s="6" t="s">
        <v>581</v>
      </c>
      <c r="G190" s="6" t="s">
        <v>14</v>
      </c>
      <c r="H190" s="6" t="s">
        <v>20</v>
      </c>
      <c r="I190" s="6"/>
      <c r="J190" s="6"/>
      <c r="K190" s="6">
        <v>2019.0</v>
      </c>
    </row>
    <row r="191" ht="15.0" customHeight="1">
      <c r="A191" s="5" t="s">
        <v>582</v>
      </c>
      <c r="B191" s="6" t="s">
        <v>583</v>
      </c>
      <c r="C191" s="7">
        <v>1.0</v>
      </c>
      <c r="D191" s="7">
        <v>1.0</v>
      </c>
      <c r="E191" s="8">
        <v>43503.0</v>
      </c>
      <c r="F191" s="6" t="s">
        <v>584</v>
      </c>
      <c r="G191" s="6" t="s">
        <v>14</v>
      </c>
      <c r="H191" s="6" t="s">
        <v>20</v>
      </c>
      <c r="I191" s="6"/>
      <c r="J191" s="6"/>
      <c r="K191" s="6">
        <v>2019.0</v>
      </c>
    </row>
    <row r="192" ht="15.0" customHeight="1">
      <c r="A192" s="5" t="s">
        <v>585</v>
      </c>
      <c r="B192" s="6" t="s">
        <v>586</v>
      </c>
      <c r="C192" s="7">
        <v>1.0</v>
      </c>
      <c r="D192" s="7">
        <v>1.0</v>
      </c>
      <c r="E192" s="8">
        <v>43501.0</v>
      </c>
      <c r="F192" s="6" t="s">
        <v>587</v>
      </c>
      <c r="G192" s="6" t="s">
        <v>14</v>
      </c>
      <c r="H192" s="6" t="s">
        <v>20</v>
      </c>
      <c r="I192" s="6"/>
      <c r="J192" s="6"/>
      <c r="K192" s="6">
        <v>2019.0</v>
      </c>
    </row>
    <row r="193" ht="15.0" customHeight="1">
      <c r="A193" s="5" t="s">
        <v>588</v>
      </c>
      <c r="B193" s="6" t="s">
        <v>589</v>
      </c>
      <c r="C193" s="7">
        <v>1.0</v>
      </c>
      <c r="D193" s="7">
        <v>1.0</v>
      </c>
      <c r="E193" s="8">
        <v>43521.0</v>
      </c>
      <c r="F193" s="6" t="s">
        <v>590</v>
      </c>
      <c r="G193" s="6" t="s">
        <v>14</v>
      </c>
      <c r="H193" s="6" t="s">
        <v>20</v>
      </c>
      <c r="I193" s="6"/>
      <c r="J193" s="6"/>
      <c r="K193" s="6">
        <v>2019.0</v>
      </c>
    </row>
    <row r="194" ht="15.0" customHeight="1">
      <c r="A194" s="5" t="s">
        <v>591</v>
      </c>
      <c r="B194" s="6" t="s">
        <v>592</v>
      </c>
      <c r="C194" s="7">
        <v>1.0</v>
      </c>
      <c r="D194" s="7">
        <v>1.0</v>
      </c>
      <c r="E194" s="8">
        <v>43521.0</v>
      </c>
      <c r="F194" s="6" t="s">
        <v>593</v>
      </c>
      <c r="G194" s="6" t="s">
        <v>14</v>
      </c>
      <c r="H194" s="6" t="s">
        <v>20</v>
      </c>
      <c r="I194" s="6"/>
      <c r="J194" s="6"/>
      <c r="K194" s="6">
        <v>2019.0</v>
      </c>
    </row>
    <row r="195" ht="15.0" customHeight="1">
      <c r="A195" s="5" t="s">
        <v>594</v>
      </c>
      <c r="B195" s="6" t="s">
        <v>595</v>
      </c>
      <c r="C195" s="7">
        <v>1.0</v>
      </c>
      <c r="D195" s="7">
        <v>1.0</v>
      </c>
      <c r="E195" s="8">
        <v>43521.0</v>
      </c>
      <c r="F195" s="6" t="s">
        <v>596</v>
      </c>
      <c r="G195" s="6" t="s">
        <v>14</v>
      </c>
      <c r="H195" s="6" t="s">
        <v>20</v>
      </c>
      <c r="I195" s="6"/>
      <c r="J195" s="6"/>
      <c r="K195" s="6">
        <v>2019.0</v>
      </c>
    </row>
    <row r="196" ht="15.0" customHeight="1">
      <c r="A196" s="5" t="s">
        <v>597</v>
      </c>
      <c r="B196" s="6" t="s">
        <v>598</v>
      </c>
      <c r="C196" s="7">
        <v>1.0</v>
      </c>
      <c r="D196" s="7">
        <v>1.0</v>
      </c>
      <c r="E196" s="8">
        <v>43523.0</v>
      </c>
      <c r="F196" s="6" t="s">
        <v>599</v>
      </c>
      <c r="G196" s="6" t="s">
        <v>14</v>
      </c>
      <c r="H196" s="6" t="s">
        <v>20</v>
      </c>
      <c r="I196" s="6"/>
      <c r="J196" s="6"/>
      <c r="K196" s="6">
        <v>2019.0</v>
      </c>
    </row>
    <row r="197" ht="15.0" customHeight="1">
      <c r="A197" s="6" t="s">
        <v>600</v>
      </c>
      <c r="B197" s="6" t="s">
        <v>601</v>
      </c>
      <c r="C197" s="7">
        <v>1.0</v>
      </c>
      <c r="D197" s="7">
        <v>1.0</v>
      </c>
      <c r="E197" s="8">
        <v>43502.0</v>
      </c>
      <c r="F197" s="6" t="s">
        <v>602</v>
      </c>
      <c r="G197" s="6" t="s">
        <v>14</v>
      </c>
      <c r="H197" s="6" t="s">
        <v>20</v>
      </c>
      <c r="I197" s="6"/>
      <c r="J197" s="6"/>
      <c r="K197" s="6">
        <v>2019.0</v>
      </c>
    </row>
    <row r="198" ht="15.0" customHeight="1">
      <c r="A198" s="6" t="s">
        <v>603</v>
      </c>
      <c r="B198" s="6" t="s">
        <v>604</v>
      </c>
      <c r="C198" s="7">
        <v>1.0</v>
      </c>
      <c r="D198" s="7">
        <v>1.0</v>
      </c>
      <c r="E198" s="8">
        <v>43504.0</v>
      </c>
      <c r="F198" s="6" t="s">
        <v>605</v>
      </c>
      <c r="G198" s="6" t="s">
        <v>14</v>
      </c>
      <c r="H198" s="6" t="s">
        <v>20</v>
      </c>
      <c r="I198" s="6"/>
      <c r="J198" s="6"/>
      <c r="K198" s="6">
        <v>2019.0</v>
      </c>
    </row>
    <row r="199" ht="15.0" customHeight="1">
      <c r="A199" s="5" t="s">
        <v>606</v>
      </c>
      <c r="B199" s="6" t="s">
        <v>607</v>
      </c>
      <c r="C199" s="7">
        <v>1.0</v>
      </c>
      <c r="D199" s="7">
        <v>1.0</v>
      </c>
      <c r="E199" s="8">
        <v>43518.0</v>
      </c>
      <c r="F199" s="6" t="s">
        <v>608</v>
      </c>
      <c r="G199" s="6" t="s">
        <v>14</v>
      </c>
      <c r="H199" s="6" t="s">
        <v>20</v>
      </c>
      <c r="I199" s="6"/>
      <c r="J199" s="6"/>
      <c r="K199" s="6">
        <v>2019.0</v>
      </c>
    </row>
    <row r="200" ht="15.0" customHeight="1">
      <c r="A200" s="5" t="s">
        <v>609</v>
      </c>
      <c r="B200" s="6" t="s">
        <v>610</v>
      </c>
      <c r="C200" s="7">
        <v>4536.0</v>
      </c>
      <c r="D200" s="7">
        <v>4536.0</v>
      </c>
      <c r="E200" s="8">
        <v>43518.0</v>
      </c>
      <c r="F200" s="6" t="s">
        <v>611</v>
      </c>
      <c r="G200" s="6" t="s">
        <v>14</v>
      </c>
      <c r="H200" s="6" t="s">
        <v>612</v>
      </c>
      <c r="I200" s="6" t="s">
        <v>613</v>
      </c>
      <c r="J200" s="6"/>
      <c r="K200" s="6">
        <v>2019.0</v>
      </c>
    </row>
    <row r="201" ht="15.0" customHeight="1">
      <c r="A201" s="5" t="s">
        <v>614</v>
      </c>
      <c r="B201" s="6" t="s">
        <v>12</v>
      </c>
      <c r="C201" s="7">
        <v>7160.0</v>
      </c>
      <c r="D201" s="7">
        <v>7160.0</v>
      </c>
      <c r="E201" s="8">
        <v>43528.0</v>
      </c>
      <c r="F201" s="6" t="s">
        <v>615</v>
      </c>
      <c r="G201" s="6" t="s">
        <v>14</v>
      </c>
      <c r="H201" s="6" t="s">
        <v>616</v>
      </c>
      <c r="I201" s="6" t="s">
        <v>292</v>
      </c>
      <c r="J201" s="6"/>
      <c r="K201" s="6">
        <v>2019.0</v>
      </c>
    </row>
    <row r="202" ht="15.0" customHeight="1">
      <c r="A202" s="5" t="s">
        <v>617</v>
      </c>
      <c r="B202" s="6" t="s">
        <v>618</v>
      </c>
      <c r="C202" s="7">
        <v>1.0</v>
      </c>
      <c r="D202" s="7">
        <v>1.0</v>
      </c>
      <c r="E202" s="8">
        <v>43529.0</v>
      </c>
      <c r="F202" s="6" t="s">
        <v>619</v>
      </c>
      <c r="G202" s="6" t="s">
        <v>14</v>
      </c>
      <c r="H202" s="6" t="s">
        <v>20</v>
      </c>
      <c r="I202" s="6"/>
      <c r="J202" s="6"/>
      <c r="K202" s="6">
        <v>2019.0</v>
      </c>
    </row>
    <row r="203" ht="15.0" customHeight="1">
      <c r="A203" s="5" t="s">
        <v>620</v>
      </c>
      <c r="B203" s="6" t="s">
        <v>621</v>
      </c>
      <c r="C203" s="7">
        <v>1.0</v>
      </c>
      <c r="D203" s="7">
        <v>1.0</v>
      </c>
      <c r="E203" s="8">
        <v>43530.0</v>
      </c>
      <c r="F203" s="6" t="s">
        <v>622</v>
      </c>
      <c r="G203" s="6" t="s">
        <v>283</v>
      </c>
      <c r="H203" s="6" t="s">
        <v>623</v>
      </c>
      <c r="I203" s="6" t="s">
        <v>16</v>
      </c>
      <c r="J203" s="6"/>
      <c r="K203" s="6">
        <v>2019.0</v>
      </c>
    </row>
    <row r="204" ht="15.0" customHeight="1">
      <c r="A204" s="5" t="s">
        <v>624</v>
      </c>
      <c r="B204" s="6" t="s">
        <v>625</v>
      </c>
      <c r="C204" s="7">
        <v>1.0</v>
      </c>
      <c r="D204" s="7">
        <v>1.0</v>
      </c>
      <c r="E204" s="8">
        <v>43531.0</v>
      </c>
      <c r="F204" s="6" t="s">
        <v>626</v>
      </c>
      <c r="G204" s="6" t="s">
        <v>14</v>
      </c>
      <c r="H204" s="6" t="s">
        <v>20</v>
      </c>
      <c r="I204" s="6"/>
      <c r="J204" s="6"/>
      <c r="K204" s="6">
        <v>2019.0</v>
      </c>
    </row>
    <row r="205" ht="15.0" customHeight="1">
      <c r="A205" s="5" t="s">
        <v>627</v>
      </c>
      <c r="B205" s="6" t="s">
        <v>625</v>
      </c>
      <c r="C205" s="7">
        <v>1.0</v>
      </c>
      <c r="D205" s="7">
        <v>1.0</v>
      </c>
      <c r="E205" s="8">
        <v>43531.0</v>
      </c>
      <c r="F205" s="6" t="s">
        <v>628</v>
      </c>
      <c r="G205" s="6" t="s">
        <v>14</v>
      </c>
      <c r="H205" s="6" t="s">
        <v>20</v>
      </c>
      <c r="I205" s="6"/>
      <c r="J205" s="6"/>
      <c r="K205" s="6">
        <v>2019.0</v>
      </c>
    </row>
    <row r="206" ht="15.0" customHeight="1">
      <c r="A206" s="5" t="s">
        <v>629</v>
      </c>
      <c r="B206" s="6" t="s">
        <v>630</v>
      </c>
      <c r="C206" s="7">
        <v>1.0</v>
      </c>
      <c r="D206" s="7">
        <v>1.0</v>
      </c>
      <c r="E206" s="8">
        <v>43530.0</v>
      </c>
      <c r="F206" s="6" t="s">
        <v>631</v>
      </c>
      <c r="G206" s="6" t="s">
        <v>14</v>
      </c>
      <c r="H206" s="6" t="s">
        <v>20</v>
      </c>
      <c r="I206" s="6"/>
      <c r="J206" s="6"/>
      <c r="K206" s="6">
        <v>2019.0</v>
      </c>
    </row>
    <row r="207" ht="15.0" customHeight="1">
      <c r="A207" s="5" t="s">
        <v>632</v>
      </c>
      <c r="B207" s="6" t="s">
        <v>633</v>
      </c>
      <c r="C207" s="7">
        <v>1.0</v>
      </c>
      <c r="D207" s="7">
        <v>1.0</v>
      </c>
      <c r="E207" s="8">
        <v>43535.0</v>
      </c>
      <c r="F207" s="6" t="s">
        <v>634</v>
      </c>
      <c r="G207" s="6" t="s">
        <v>14</v>
      </c>
      <c r="H207" s="6" t="s">
        <v>20</v>
      </c>
      <c r="I207" s="6"/>
      <c r="J207" s="6"/>
      <c r="K207" s="6">
        <v>2019.0</v>
      </c>
    </row>
    <row r="208" ht="15.0" customHeight="1">
      <c r="A208" s="5" t="s">
        <v>635</v>
      </c>
      <c r="B208" s="6" t="s">
        <v>636</v>
      </c>
      <c r="C208" s="7">
        <v>1.0</v>
      </c>
      <c r="D208" s="7">
        <v>1.0</v>
      </c>
      <c r="E208" s="8">
        <v>43529.0</v>
      </c>
      <c r="F208" s="6" t="s">
        <v>637</v>
      </c>
      <c r="G208" s="6" t="s">
        <v>14</v>
      </c>
      <c r="H208" s="6" t="s">
        <v>20</v>
      </c>
      <c r="I208" s="6"/>
      <c r="J208" s="6"/>
      <c r="K208" s="6">
        <v>2019.0</v>
      </c>
    </row>
    <row r="209" ht="15.0" customHeight="1">
      <c r="A209" s="5" t="s">
        <v>638</v>
      </c>
      <c r="B209" s="6" t="s">
        <v>639</v>
      </c>
      <c r="C209" s="7">
        <v>1.0</v>
      </c>
      <c r="D209" s="7">
        <v>1.0</v>
      </c>
      <c r="E209" s="8">
        <v>43525.0</v>
      </c>
      <c r="F209" s="6" t="s">
        <v>640</v>
      </c>
      <c r="G209" s="6" t="s">
        <v>14</v>
      </c>
      <c r="H209" s="6" t="s">
        <v>20</v>
      </c>
      <c r="I209" s="6"/>
      <c r="J209" s="6"/>
      <c r="K209" s="6">
        <v>2019.0</v>
      </c>
    </row>
    <row r="210" ht="15.0" customHeight="1">
      <c r="A210" s="5" t="s">
        <v>641</v>
      </c>
      <c r="B210" s="6" t="s">
        <v>642</v>
      </c>
      <c r="C210" s="7">
        <v>1.0</v>
      </c>
      <c r="D210" s="7">
        <v>1.0</v>
      </c>
      <c r="E210" s="8">
        <v>43542.0</v>
      </c>
      <c r="F210" s="6" t="s">
        <v>643</v>
      </c>
      <c r="G210" s="6" t="s">
        <v>14</v>
      </c>
      <c r="H210" s="6" t="s">
        <v>20</v>
      </c>
      <c r="I210" s="6"/>
      <c r="J210" s="6"/>
      <c r="K210" s="6">
        <v>2019.0</v>
      </c>
    </row>
    <row r="211" ht="15.0" customHeight="1">
      <c r="A211" s="5" t="s">
        <v>644</v>
      </c>
      <c r="B211" s="6" t="s">
        <v>645</v>
      </c>
      <c r="C211" s="7">
        <v>1.0</v>
      </c>
      <c r="D211" s="7">
        <v>1.0</v>
      </c>
      <c r="E211" s="8">
        <v>43528.0</v>
      </c>
      <c r="F211" s="6" t="s">
        <v>646</v>
      </c>
      <c r="G211" s="6" t="s">
        <v>14</v>
      </c>
      <c r="H211" s="6" t="s">
        <v>20</v>
      </c>
      <c r="I211" s="6"/>
      <c r="J211" s="6"/>
      <c r="K211" s="6">
        <v>2019.0</v>
      </c>
    </row>
    <row r="212" ht="15.0" customHeight="1">
      <c r="A212" s="5" t="s">
        <v>647</v>
      </c>
      <c r="B212" s="6" t="s">
        <v>648</v>
      </c>
      <c r="C212" s="7">
        <v>1.0</v>
      </c>
      <c r="D212" s="7">
        <v>1.0</v>
      </c>
      <c r="E212" s="8">
        <v>43530.0</v>
      </c>
      <c r="F212" s="6" t="s">
        <v>649</v>
      </c>
      <c r="G212" s="6" t="s">
        <v>14</v>
      </c>
      <c r="H212" s="6" t="s">
        <v>20</v>
      </c>
      <c r="I212" s="6"/>
      <c r="J212" s="6"/>
      <c r="K212" s="6">
        <v>2019.0</v>
      </c>
    </row>
    <row r="213" ht="15.0" customHeight="1">
      <c r="A213" s="5" t="s">
        <v>650</v>
      </c>
      <c r="B213" s="6" t="s">
        <v>651</v>
      </c>
      <c r="C213" s="7">
        <v>1.0</v>
      </c>
      <c r="D213" s="7">
        <v>1.0</v>
      </c>
      <c r="E213" s="8">
        <v>43528.0</v>
      </c>
      <c r="F213" s="6" t="s">
        <v>652</v>
      </c>
      <c r="G213" s="6" t="s">
        <v>14</v>
      </c>
      <c r="H213" s="6" t="s">
        <v>20</v>
      </c>
      <c r="I213" s="6"/>
      <c r="J213" s="6"/>
      <c r="K213" s="6">
        <v>2019.0</v>
      </c>
    </row>
    <row r="214" ht="15.0" customHeight="1">
      <c r="A214" s="6" t="s">
        <v>653</v>
      </c>
      <c r="B214" s="6" t="s">
        <v>654</v>
      </c>
      <c r="C214" s="7">
        <v>1.0</v>
      </c>
      <c r="D214" s="7">
        <v>1.0</v>
      </c>
      <c r="E214" s="8">
        <v>43536.0</v>
      </c>
      <c r="F214" s="6" t="s">
        <v>655</v>
      </c>
      <c r="G214" s="6" t="s">
        <v>14</v>
      </c>
      <c r="H214" s="6" t="s">
        <v>20</v>
      </c>
      <c r="I214" s="6"/>
      <c r="J214" s="6"/>
      <c r="K214" s="6">
        <v>2019.0</v>
      </c>
    </row>
    <row r="215" ht="15.0" customHeight="1">
      <c r="A215" s="5" t="s">
        <v>656</v>
      </c>
      <c r="B215" s="6" t="s">
        <v>625</v>
      </c>
      <c r="C215" s="7">
        <v>1.0</v>
      </c>
      <c r="D215" s="7">
        <v>1.0</v>
      </c>
      <c r="E215" s="8">
        <v>43544.0</v>
      </c>
      <c r="F215" s="6" t="s">
        <v>657</v>
      </c>
      <c r="G215" s="6" t="s">
        <v>14</v>
      </c>
      <c r="H215" s="6" t="s">
        <v>20</v>
      </c>
      <c r="I215" s="6"/>
      <c r="J215" s="6"/>
      <c r="K215" s="6">
        <v>2019.0</v>
      </c>
    </row>
    <row r="216" ht="15.0" customHeight="1">
      <c r="A216" s="5" t="s">
        <v>658</v>
      </c>
      <c r="B216" s="6" t="s">
        <v>625</v>
      </c>
      <c r="C216" s="7">
        <v>1.0</v>
      </c>
      <c r="D216" s="7">
        <v>1.0</v>
      </c>
      <c r="E216" s="8">
        <v>43544.0</v>
      </c>
      <c r="F216" s="6" t="s">
        <v>659</v>
      </c>
      <c r="G216" s="6" t="s">
        <v>14</v>
      </c>
      <c r="H216" s="6" t="s">
        <v>20</v>
      </c>
      <c r="I216" s="6"/>
      <c r="J216" s="6"/>
      <c r="K216" s="6">
        <v>2019.0</v>
      </c>
    </row>
    <row r="217" ht="15.0" customHeight="1">
      <c r="A217" s="5" t="s">
        <v>660</v>
      </c>
      <c r="B217" s="6" t="s">
        <v>661</v>
      </c>
      <c r="C217" s="7">
        <v>37000.0</v>
      </c>
      <c r="D217" s="7">
        <v>37000.0</v>
      </c>
      <c r="E217" s="8">
        <v>43543.0</v>
      </c>
      <c r="F217" s="6" t="s">
        <v>662</v>
      </c>
      <c r="G217" s="6" t="s">
        <v>283</v>
      </c>
      <c r="H217" s="6" t="s">
        <v>663</v>
      </c>
      <c r="I217" s="6" t="s">
        <v>613</v>
      </c>
      <c r="J217" s="6"/>
      <c r="K217" s="6">
        <v>2019.0</v>
      </c>
    </row>
    <row r="218" ht="15.0" customHeight="1">
      <c r="A218" s="5" t="s">
        <v>664</v>
      </c>
      <c r="B218" s="6" t="s">
        <v>665</v>
      </c>
      <c r="C218" s="7">
        <v>1.0</v>
      </c>
      <c r="D218" s="7">
        <v>1.0</v>
      </c>
      <c r="E218" s="8">
        <v>43550.0</v>
      </c>
      <c r="F218" s="6" t="s">
        <v>666</v>
      </c>
      <c r="G218" s="6" t="s">
        <v>283</v>
      </c>
      <c r="H218" s="6" t="s">
        <v>667</v>
      </c>
      <c r="I218" s="6" t="s">
        <v>16</v>
      </c>
      <c r="J218" s="6"/>
      <c r="K218" s="6">
        <v>2019.0</v>
      </c>
    </row>
    <row r="219" ht="15.0" customHeight="1">
      <c r="A219" s="5" t="s">
        <v>668</v>
      </c>
      <c r="B219" s="6" t="s">
        <v>669</v>
      </c>
      <c r="C219" s="7">
        <v>300000.0</v>
      </c>
      <c r="D219" s="7">
        <v>300000.0</v>
      </c>
      <c r="E219" s="8">
        <v>43552.0</v>
      </c>
      <c r="F219" s="6" t="s">
        <v>670</v>
      </c>
      <c r="G219" s="6" t="s">
        <v>283</v>
      </c>
      <c r="H219" s="6" t="s">
        <v>671</v>
      </c>
      <c r="I219" s="6" t="s">
        <v>16</v>
      </c>
      <c r="J219" s="6"/>
      <c r="K219" s="6">
        <v>2019.0</v>
      </c>
    </row>
    <row r="220" ht="15.0" customHeight="1">
      <c r="A220" s="5" t="s">
        <v>672</v>
      </c>
      <c r="B220" s="6" t="s">
        <v>673</v>
      </c>
      <c r="C220" s="7">
        <v>1.0</v>
      </c>
      <c r="D220" s="7">
        <v>1.0</v>
      </c>
      <c r="E220" s="8">
        <v>43553.0</v>
      </c>
      <c r="F220" s="6" t="s">
        <v>674</v>
      </c>
      <c r="G220" s="6" t="s">
        <v>14</v>
      </c>
      <c r="H220" s="6" t="s">
        <v>20</v>
      </c>
      <c r="I220" s="6"/>
      <c r="J220" s="6"/>
      <c r="K220" s="6">
        <v>2019.0</v>
      </c>
    </row>
    <row r="221" ht="15.0" customHeight="1">
      <c r="A221" s="5" t="s">
        <v>675</v>
      </c>
      <c r="B221" s="6" t="s">
        <v>676</v>
      </c>
      <c r="C221" s="7">
        <v>1.0</v>
      </c>
      <c r="D221" s="7">
        <v>1.0</v>
      </c>
      <c r="E221" s="8">
        <v>43553.0</v>
      </c>
      <c r="F221" s="6" t="s">
        <v>677</v>
      </c>
      <c r="G221" s="6" t="s">
        <v>14</v>
      </c>
      <c r="H221" s="6" t="s">
        <v>20</v>
      </c>
      <c r="I221" s="6"/>
      <c r="J221" s="6"/>
      <c r="K221" s="6">
        <v>2019.0</v>
      </c>
    </row>
    <row r="222" ht="15.0" customHeight="1">
      <c r="A222" s="5" t="s">
        <v>678</v>
      </c>
      <c r="B222" s="6" t="s">
        <v>679</v>
      </c>
      <c r="C222" s="7">
        <v>139314.0</v>
      </c>
      <c r="D222" s="7">
        <v>139314.0</v>
      </c>
      <c r="E222" s="8">
        <v>43553.0</v>
      </c>
      <c r="F222" s="6" t="s">
        <v>680</v>
      </c>
      <c r="G222" s="6" t="s">
        <v>14</v>
      </c>
      <c r="H222" s="6" t="s">
        <v>20</v>
      </c>
      <c r="I222" s="6"/>
      <c r="J222" s="6"/>
      <c r="K222" s="6">
        <v>2019.0</v>
      </c>
    </row>
    <row r="223" ht="15.0" customHeight="1">
      <c r="A223" s="5" t="s">
        <v>681</v>
      </c>
      <c r="B223" s="6" t="s">
        <v>682</v>
      </c>
      <c r="C223" s="7">
        <f>40*400</f>
        <v>16000</v>
      </c>
      <c r="D223" s="7">
        <v>16000.0</v>
      </c>
      <c r="E223" s="8">
        <v>43535.0</v>
      </c>
      <c r="F223" s="6" t="s">
        <v>683</v>
      </c>
      <c r="G223" s="6"/>
      <c r="H223" s="6"/>
      <c r="I223" s="6"/>
      <c r="J223" s="6"/>
      <c r="K223" s="6">
        <v>2019.0</v>
      </c>
    </row>
    <row r="224" ht="15.0" customHeight="1">
      <c r="A224" s="5" t="s">
        <v>684</v>
      </c>
      <c r="B224" s="6" t="s">
        <v>685</v>
      </c>
      <c r="C224" s="7">
        <v>1.0</v>
      </c>
      <c r="D224" s="7">
        <v>1.0</v>
      </c>
      <c r="E224" s="8">
        <v>43556.0</v>
      </c>
      <c r="F224" s="6" t="s">
        <v>686</v>
      </c>
      <c r="G224" s="6" t="s">
        <v>14</v>
      </c>
      <c r="H224" s="6" t="s">
        <v>20</v>
      </c>
      <c r="I224" s="6"/>
      <c r="J224" s="6"/>
      <c r="K224" s="6">
        <v>2019.0</v>
      </c>
    </row>
    <row r="225" ht="15.0" customHeight="1">
      <c r="A225" s="5" t="s">
        <v>687</v>
      </c>
      <c r="B225" s="6" t="s">
        <v>688</v>
      </c>
      <c r="C225" s="7">
        <v>1911.0</v>
      </c>
      <c r="D225" s="7">
        <v>1911.0</v>
      </c>
      <c r="E225" s="8">
        <v>43567.0</v>
      </c>
      <c r="F225" s="6" t="s">
        <v>689</v>
      </c>
      <c r="G225" s="6" t="s">
        <v>283</v>
      </c>
      <c r="H225" s="6" t="s">
        <v>690</v>
      </c>
      <c r="I225" s="6"/>
      <c r="J225" s="6"/>
      <c r="K225" s="6">
        <v>2019.0</v>
      </c>
    </row>
    <row r="226" ht="15.0" customHeight="1">
      <c r="A226" s="5" t="s">
        <v>691</v>
      </c>
      <c r="B226" s="6" t="s">
        <v>625</v>
      </c>
      <c r="C226" s="7">
        <v>1.0</v>
      </c>
      <c r="D226" s="7">
        <v>1.0</v>
      </c>
      <c r="E226" s="8">
        <v>43570.0</v>
      </c>
      <c r="F226" s="6" t="s">
        <v>692</v>
      </c>
      <c r="G226" s="6" t="s">
        <v>14</v>
      </c>
      <c r="H226" s="6" t="s">
        <v>20</v>
      </c>
      <c r="I226" s="6"/>
      <c r="J226" s="6"/>
      <c r="K226" s="6">
        <v>2019.0</v>
      </c>
    </row>
    <row r="227" ht="15.0" customHeight="1">
      <c r="A227" s="5" t="s">
        <v>693</v>
      </c>
      <c r="B227" s="6" t="s">
        <v>12</v>
      </c>
      <c r="C227" s="7">
        <v>6195.0</v>
      </c>
      <c r="D227" s="7">
        <v>6195.0</v>
      </c>
      <c r="E227" s="8">
        <v>43572.0</v>
      </c>
      <c r="F227" s="6" t="s">
        <v>694</v>
      </c>
      <c r="G227" s="6" t="s">
        <v>14</v>
      </c>
      <c r="H227" s="6" t="s">
        <v>695</v>
      </c>
      <c r="I227" s="6" t="s">
        <v>292</v>
      </c>
      <c r="J227" s="6"/>
      <c r="K227" s="6">
        <v>2019.0</v>
      </c>
    </row>
    <row r="228" ht="15.0" customHeight="1">
      <c r="A228" s="6" t="s">
        <v>696</v>
      </c>
      <c r="B228" s="6" t="s">
        <v>697</v>
      </c>
      <c r="C228" s="7">
        <v>1.0</v>
      </c>
      <c r="D228" s="7">
        <v>1.0</v>
      </c>
      <c r="E228" s="8">
        <v>43572.0</v>
      </c>
      <c r="F228" s="6" t="s">
        <v>698</v>
      </c>
      <c r="G228" s="6"/>
      <c r="H228" s="6"/>
      <c r="I228" s="6"/>
      <c r="J228" s="6"/>
      <c r="K228" s="6">
        <v>2019.0</v>
      </c>
    </row>
    <row r="229" ht="15.0" customHeight="1">
      <c r="A229" s="5" t="s">
        <v>699</v>
      </c>
      <c r="B229" s="6" t="s">
        <v>700</v>
      </c>
      <c r="C229" s="7">
        <v>1.0</v>
      </c>
      <c r="D229" s="7">
        <v>1.0</v>
      </c>
      <c r="E229" s="8">
        <v>43571.0</v>
      </c>
      <c r="F229" s="6" t="s">
        <v>701</v>
      </c>
      <c r="G229" s="6" t="s">
        <v>14</v>
      </c>
      <c r="H229" s="6" t="s">
        <v>20</v>
      </c>
      <c r="I229" s="6"/>
      <c r="J229" s="6"/>
      <c r="K229" s="6">
        <v>2019.0</v>
      </c>
    </row>
    <row r="230" ht="15.0" customHeight="1">
      <c r="A230" s="5" t="s">
        <v>702</v>
      </c>
      <c r="B230" s="6" t="s">
        <v>703</v>
      </c>
      <c r="C230" s="7">
        <v>1.0</v>
      </c>
      <c r="D230" s="7">
        <v>1.0</v>
      </c>
      <c r="E230" s="8">
        <v>43572.0</v>
      </c>
      <c r="F230" s="6" t="s">
        <v>704</v>
      </c>
      <c r="G230" s="6" t="s">
        <v>14</v>
      </c>
      <c r="H230" s="6" t="s">
        <v>20</v>
      </c>
      <c r="I230" s="6"/>
      <c r="J230" s="6"/>
      <c r="K230" s="6">
        <v>2019.0</v>
      </c>
    </row>
    <row r="231" ht="15.0" customHeight="1">
      <c r="A231" s="5" t="s">
        <v>705</v>
      </c>
      <c r="B231" s="6" t="s">
        <v>706</v>
      </c>
      <c r="C231" s="7">
        <v>1.0</v>
      </c>
      <c r="D231" s="7">
        <v>1.0</v>
      </c>
      <c r="E231" s="8">
        <v>43572.0</v>
      </c>
      <c r="F231" s="6" t="s">
        <v>707</v>
      </c>
      <c r="G231" s="6" t="s">
        <v>14</v>
      </c>
      <c r="H231" s="6" t="s">
        <v>20</v>
      </c>
      <c r="I231" s="6"/>
      <c r="J231" s="6"/>
      <c r="K231" s="6">
        <v>2019.0</v>
      </c>
    </row>
    <row r="232" ht="15.0" customHeight="1">
      <c r="A232" s="5" t="s">
        <v>708</v>
      </c>
      <c r="B232" s="6" t="s">
        <v>709</v>
      </c>
      <c r="C232" s="7">
        <v>1.0</v>
      </c>
      <c r="D232" s="7">
        <v>1.0</v>
      </c>
      <c r="E232" s="8">
        <v>43573.0</v>
      </c>
      <c r="F232" s="6" t="s">
        <v>710</v>
      </c>
      <c r="G232" s="6" t="s">
        <v>14</v>
      </c>
      <c r="H232" s="6" t="s">
        <v>20</v>
      </c>
      <c r="I232" s="6"/>
      <c r="J232" s="6"/>
      <c r="K232" s="6">
        <v>2019.0</v>
      </c>
    </row>
    <row r="233" ht="15.0" customHeight="1">
      <c r="A233" s="5" t="s">
        <v>711</v>
      </c>
      <c r="B233" s="6" t="s">
        <v>712</v>
      </c>
      <c r="C233" s="7">
        <v>1.0</v>
      </c>
      <c r="D233" s="7">
        <v>1.0</v>
      </c>
      <c r="E233" s="8">
        <v>43574.0</v>
      </c>
      <c r="F233" s="6" t="s">
        <v>713</v>
      </c>
      <c r="G233" s="6" t="s">
        <v>14</v>
      </c>
      <c r="H233" s="6" t="s">
        <v>20</v>
      </c>
      <c r="I233" s="6"/>
      <c r="J233" s="6"/>
      <c r="K233" s="6">
        <v>2019.0</v>
      </c>
    </row>
    <row r="234" ht="15.0" customHeight="1">
      <c r="A234" s="5" t="s">
        <v>714</v>
      </c>
      <c r="B234" s="6" t="s">
        <v>715</v>
      </c>
      <c r="C234" s="7">
        <v>1.0</v>
      </c>
      <c r="D234" s="7">
        <v>1.0</v>
      </c>
      <c r="E234" s="8">
        <v>43577.0</v>
      </c>
      <c r="F234" s="6" t="s">
        <v>716</v>
      </c>
      <c r="G234" s="6" t="s">
        <v>14</v>
      </c>
      <c r="H234" s="6" t="s">
        <v>20</v>
      </c>
      <c r="I234" s="6"/>
      <c r="J234" s="6"/>
      <c r="K234" s="6">
        <v>2019.0</v>
      </c>
    </row>
    <row r="235" ht="15.0" customHeight="1">
      <c r="A235" s="5" t="s">
        <v>717</v>
      </c>
      <c r="B235" s="6" t="s">
        <v>718</v>
      </c>
      <c r="C235" s="7">
        <v>1.0</v>
      </c>
      <c r="D235" s="7">
        <v>1.0</v>
      </c>
      <c r="E235" s="8">
        <v>43578.0</v>
      </c>
      <c r="F235" s="6" t="s">
        <v>719</v>
      </c>
      <c r="G235" s="6" t="s">
        <v>14</v>
      </c>
      <c r="H235" s="6" t="s">
        <v>20</v>
      </c>
      <c r="I235" s="6"/>
      <c r="J235" s="6"/>
      <c r="K235" s="6">
        <v>2019.0</v>
      </c>
    </row>
    <row r="236" ht="15.0" customHeight="1">
      <c r="A236" s="5" t="s">
        <v>720</v>
      </c>
      <c r="B236" s="6" t="s">
        <v>721</v>
      </c>
      <c r="C236" s="7">
        <v>1.0</v>
      </c>
      <c r="D236" s="7">
        <v>1.0</v>
      </c>
      <c r="E236" s="8">
        <v>43577.0</v>
      </c>
      <c r="F236" s="6" t="s">
        <v>722</v>
      </c>
      <c r="G236" s="6" t="s">
        <v>14</v>
      </c>
      <c r="H236" s="6" t="s">
        <v>20</v>
      </c>
      <c r="I236" s="6"/>
      <c r="J236" s="6"/>
      <c r="K236" s="6">
        <v>2019.0</v>
      </c>
    </row>
    <row r="237" ht="15.0" customHeight="1">
      <c r="A237" s="5" t="s">
        <v>723</v>
      </c>
      <c r="B237" s="6" t="s">
        <v>724</v>
      </c>
      <c r="C237" s="7">
        <v>1.0</v>
      </c>
      <c r="D237" s="7">
        <v>1.0</v>
      </c>
      <c r="E237" s="8">
        <v>43579.0</v>
      </c>
      <c r="F237" s="6" t="s">
        <v>725</v>
      </c>
      <c r="G237" s="6" t="s">
        <v>14</v>
      </c>
      <c r="H237" s="6" t="s">
        <v>20</v>
      </c>
      <c r="I237" s="6"/>
      <c r="J237" s="6"/>
      <c r="K237" s="6">
        <v>2019.0</v>
      </c>
    </row>
    <row r="238" ht="15.0" customHeight="1">
      <c r="A238" s="5" t="s">
        <v>726</v>
      </c>
      <c r="B238" s="6" t="s">
        <v>727</v>
      </c>
      <c r="C238" s="7">
        <v>1.0</v>
      </c>
      <c r="D238" s="7">
        <v>1.0</v>
      </c>
      <c r="E238" s="8">
        <v>43574.0</v>
      </c>
      <c r="F238" s="6" t="s">
        <v>728</v>
      </c>
      <c r="G238" s="6" t="s">
        <v>14</v>
      </c>
      <c r="H238" s="6" t="s">
        <v>20</v>
      </c>
      <c r="I238" s="6"/>
      <c r="J238" s="6"/>
      <c r="K238" s="6">
        <v>2019.0</v>
      </c>
    </row>
    <row r="239" ht="15.0" customHeight="1">
      <c r="A239" s="5" t="s">
        <v>729</v>
      </c>
      <c r="B239" s="6" t="s">
        <v>730</v>
      </c>
      <c r="C239" s="7">
        <v>1.0</v>
      </c>
      <c r="D239" s="7">
        <v>1.0</v>
      </c>
      <c r="E239" s="8">
        <v>43585.0</v>
      </c>
      <c r="F239" s="6" t="s">
        <v>731</v>
      </c>
      <c r="G239" s="6" t="s">
        <v>14</v>
      </c>
      <c r="H239" s="6" t="s">
        <v>20</v>
      </c>
      <c r="I239" s="6"/>
      <c r="J239" s="6"/>
      <c r="K239" s="6">
        <v>2019.0</v>
      </c>
    </row>
    <row r="240" ht="15.0" customHeight="1">
      <c r="A240" s="5" t="s">
        <v>732</v>
      </c>
      <c r="B240" s="6" t="s">
        <v>262</v>
      </c>
      <c r="C240" s="7">
        <v>1.0</v>
      </c>
      <c r="D240" s="7">
        <v>1.0</v>
      </c>
      <c r="E240" s="8">
        <v>43572.0</v>
      </c>
      <c r="F240" s="6" t="s">
        <v>733</v>
      </c>
      <c r="G240" s="6" t="s">
        <v>14</v>
      </c>
      <c r="H240" s="6" t="s">
        <v>20</v>
      </c>
      <c r="I240" s="6"/>
      <c r="J240" s="6"/>
      <c r="K240" s="6">
        <v>2019.0</v>
      </c>
    </row>
    <row r="241" ht="15.0" customHeight="1">
      <c r="A241" s="5" t="s">
        <v>734</v>
      </c>
      <c r="B241" s="6" t="s">
        <v>272</v>
      </c>
      <c r="C241" s="7">
        <v>1.0</v>
      </c>
      <c r="D241" s="7">
        <v>1.0</v>
      </c>
      <c r="E241" s="8">
        <v>43573.0</v>
      </c>
      <c r="F241" s="6" t="s">
        <v>735</v>
      </c>
      <c r="G241" s="6" t="s">
        <v>14</v>
      </c>
      <c r="H241" s="6" t="s">
        <v>20</v>
      </c>
      <c r="I241" s="6"/>
      <c r="J241" s="6"/>
      <c r="K241" s="6">
        <v>2019.0</v>
      </c>
    </row>
    <row r="242" ht="15.0" customHeight="1">
      <c r="A242" s="5" t="s">
        <v>736</v>
      </c>
      <c r="B242" s="6" t="s">
        <v>737</v>
      </c>
      <c r="C242" s="7">
        <v>1.0</v>
      </c>
      <c r="D242" s="7">
        <v>1.0</v>
      </c>
      <c r="E242" s="8">
        <v>43574.0</v>
      </c>
      <c r="F242" s="6" t="s">
        <v>738</v>
      </c>
      <c r="G242" s="6" t="s">
        <v>14</v>
      </c>
      <c r="H242" s="6" t="s">
        <v>20</v>
      </c>
      <c r="I242" s="6"/>
      <c r="J242" s="6"/>
      <c r="K242" s="6">
        <v>2019.0</v>
      </c>
    </row>
    <row r="243" ht="15.0" customHeight="1">
      <c r="A243" s="5" t="s">
        <v>739</v>
      </c>
      <c r="B243" s="6" t="s">
        <v>740</v>
      </c>
      <c r="C243" s="7">
        <v>1.0</v>
      </c>
      <c r="D243" s="7">
        <v>1.0</v>
      </c>
      <c r="E243" s="8">
        <v>43577.0</v>
      </c>
      <c r="F243" s="6" t="s">
        <v>741</v>
      </c>
      <c r="G243" s="6" t="s">
        <v>14</v>
      </c>
      <c r="H243" s="6" t="s">
        <v>20</v>
      </c>
      <c r="I243" s="6"/>
      <c r="J243" s="6"/>
      <c r="K243" s="6">
        <v>2019.0</v>
      </c>
    </row>
    <row r="244" ht="15.0" customHeight="1">
      <c r="A244" s="5" t="s">
        <v>742</v>
      </c>
      <c r="B244" s="6" t="s">
        <v>743</v>
      </c>
      <c r="C244" s="7">
        <v>1.0</v>
      </c>
      <c r="D244" s="7">
        <v>1.0</v>
      </c>
      <c r="E244" s="8">
        <v>43578.0</v>
      </c>
      <c r="F244" s="6" t="s">
        <v>744</v>
      </c>
      <c r="G244" s="6" t="s">
        <v>14</v>
      </c>
      <c r="H244" s="6" t="s">
        <v>20</v>
      </c>
      <c r="I244" s="6"/>
      <c r="J244" s="6"/>
      <c r="K244" s="6">
        <v>2019.0</v>
      </c>
    </row>
    <row r="245" ht="15.0" customHeight="1">
      <c r="A245" s="5" t="s">
        <v>745</v>
      </c>
      <c r="B245" s="6" t="s">
        <v>746</v>
      </c>
      <c r="C245" s="7">
        <v>1.0</v>
      </c>
      <c r="D245" s="7">
        <v>1.0</v>
      </c>
      <c r="E245" s="8">
        <v>43578.0</v>
      </c>
      <c r="F245" s="6" t="s">
        <v>747</v>
      </c>
      <c r="G245" s="6" t="s">
        <v>14</v>
      </c>
      <c r="H245" s="6" t="s">
        <v>20</v>
      </c>
      <c r="I245" s="6"/>
      <c r="J245" s="6"/>
      <c r="K245" s="6">
        <v>2019.0</v>
      </c>
    </row>
    <row r="246" ht="15.0" customHeight="1">
      <c r="A246" s="5" t="s">
        <v>748</v>
      </c>
      <c r="B246" s="6" t="s">
        <v>749</v>
      </c>
      <c r="C246" s="7">
        <v>1.0</v>
      </c>
      <c r="D246" s="7">
        <v>1.0</v>
      </c>
      <c r="E246" s="8">
        <v>43585.0</v>
      </c>
      <c r="F246" s="6" t="s">
        <v>750</v>
      </c>
      <c r="G246" s="6" t="s">
        <v>14</v>
      </c>
      <c r="H246" s="6" t="s">
        <v>20</v>
      </c>
      <c r="I246" s="6"/>
      <c r="J246" s="6"/>
      <c r="K246" s="6">
        <v>2019.0</v>
      </c>
    </row>
    <row r="247" ht="15.0" customHeight="1">
      <c r="A247" s="6" t="s">
        <v>751</v>
      </c>
      <c r="B247" s="6" t="s">
        <v>752</v>
      </c>
      <c r="C247" s="7">
        <v>1.0</v>
      </c>
      <c r="D247" s="7">
        <v>1.0</v>
      </c>
      <c r="E247" s="8">
        <v>43574.0</v>
      </c>
      <c r="F247" s="6" t="s">
        <v>753</v>
      </c>
      <c r="G247" s="6" t="s">
        <v>14</v>
      </c>
      <c r="H247" s="6" t="s">
        <v>20</v>
      </c>
      <c r="I247" s="6"/>
      <c r="J247" s="6"/>
      <c r="K247" s="6">
        <v>2019.0</v>
      </c>
    </row>
    <row r="248" ht="15.0" customHeight="1">
      <c r="A248" s="6" t="s">
        <v>754</v>
      </c>
      <c r="B248" s="6" t="s">
        <v>755</v>
      </c>
      <c r="C248" s="7">
        <v>1.0</v>
      </c>
      <c r="D248" s="7">
        <v>1.0</v>
      </c>
      <c r="E248" s="8">
        <v>43574.0</v>
      </c>
      <c r="F248" s="6" t="s">
        <v>756</v>
      </c>
      <c r="G248" s="6" t="s">
        <v>14</v>
      </c>
      <c r="H248" s="6" t="s">
        <v>20</v>
      </c>
      <c r="I248" s="6"/>
      <c r="J248" s="6"/>
      <c r="K248" s="6">
        <v>2019.0</v>
      </c>
    </row>
    <row r="249" ht="15.0" customHeight="1">
      <c r="A249" s="6" t="s">
        <v>757</v>
      </c>
      <c r="B249" s="6" t="s">
        <v>758</v>
      </c>
      <c r="C249" s="7">
        <v>1.0</v>
      </c>
      <c r="D249" s="7">
        <v>1.0</v>
      </c>
      <c r="E249" s="8">
        <v>43577.0</v>
      </c>
      <c r="F249" s="6" t="s">
        <v>759</v>
      </c>
      <c r="G249" s="6" t="s">
        <v>14</v>
      </c>
      <c r="H249" s="6" t="s">
        <v>20</v>
      </c>
      <c r="I249" s="6"/>
      <c r="J249" s="6"/>
      <c r="K249" s="6">
        <v>2019.0</v>
      </c>
    </row>
    <row r="250" ht="15.0" customHeight="1">
      <c r="A250" s="5" t="s">
        <v>760</v>
      </c>
      <c r="B250" s="6" t="s">
        <v>761</v>
      </c>
      <c r="C250" s="7">
        <v>564005.0</v>
      </c>
      <c r="D250" s="7">
        <v>564005.0</v>
      </c>
      <c r="E250" s="8">
        <v>43595.0</v>
      </c>
      <c r="F250" s="6" t="s">
        <v>762</v>
      </c>
      <c r="G250" s="6" t="s">
        <v>14</v>
      </c>
      <c r="H250" s="6" t="s">
        <v>763</v>
      </c>
      <c r="I250" s="6" t="s">
        <v>16</v>
      </c>
      <c r="J250" s="6"/>
      <c r="K250" s="6">
        <v>2019.0</v>
      </c>
    </row>
    <row r="251" ht="15.0" customHeight="1">
      <c r="A251" s="5" t="s">
        <v>764</v>
      </c>
      <c r="B251" s="6" t="s">
        <v>765</v>
      </c>
      <c r="C251" s="7">
        <v>2841.0</v>
      </c>
      <c r="D251" s="7">
        <v>2841.0</v>
      </c>
      <c r="E251" s="8">
        <v>43598.0</v>
      </c>
      <c r="F251" s="6" t="s">
        <v>766</v>
      </c>
      <c r="G251" s="6" t="s">
        <v>14</v>
      </c>
      <c r="H251" s="6" t="s">
        <v>767</v>
      </c>
      <c r="I251" s="6" t="s">
        <v>16</v>
      </c>
      <c r="J251" s="6"/>
      <c r="K251" s="6">
        <v>2019.0</v>
      </c>
    </row>
    <row r="252" ht="15.0" customHeight="1">
      <c r="A252" s="5" t="s">
        <v>768</v>
      </c>
      <c r="B252" s="6" t="s">
        <v>769</v>
      </c>
      <c r="C252" s="7">
        <f>1*2.73</f>
        <v>2.73</v>
      </c>
      <c r="D252" s="7">
        <v>2.73</v>
      </c>
      <c r="E252" s="8">
        <v>43600.0</v>
      </c>
      <c r="F252" s="6" t="s">
        <v>770</v>
      </c>
      <c r="G252" s="6" t="s">
        <v>14</v>
      </c>
      <c r="H252" s="6" t="s">
        <v>771</v>
      </c>
      <c r="I252" s="6" t="s">
        <v>16</v>
      </c>
      <c r="J252" s="6" t="s">
        <v>772</v>
      </c>
      <c r="K252" s="6">
        <v>2019.0</v>
      </c>
    </row>
    <row r="253" ht="15.0" customHeight="1">
      <c r="A253" s="6" t="s">
        <v>773</v>
      </c>
      <c r="B253" s="6" t="s">
        <v>256</v>
      </c>
      <c r="C253" s="9">
        <v>1.0</v>
      </c>
      <c r="D253" s="7">
        <v>1.0</v>
      </c>
      <c r="E253" s="8">
        <v>43607.0</v>
      </c>
      <c r="F253" s="6" t="s">
        <v>774</v>
      </c>
      <c r="G253" s="6" t="s">
        <v>14</v>
      </c>
      <c r="H253" s="6" t="s">
        <v>20</v>
      </c>
      <c r="I253" s="6"/>
      <c r="J253" s="6"/>
      <c r="K253" s="6">
        <v>2019.0</v>
      </c>
    </row>
    <row r="254" ht="15.0" customHeight="1">
      <c r="A254" s="6" t="s">
        <v>775</v>
      </c>
      <c r="B254" s="6" t="s">
        <v>625</v>
      </c>
      <c r="C254" s="7">
        <v>1.0</v>
      </c>
      <c r="D254" s="7">
        <v>1.0</v>
      </c>
      <c r="E254" s="8">
        <v>43601.0</v>
      </c>
      <c r="F254" s="6" t="s">
        <v>776</v>
      </c>
      <c r="G254" s="6" t="s">
        <v>14</v>
      </c>
      <c r="H254" s="6" t="s">
        <v>20</v>
      </c>
      <c r="I254" s="6"/>
      <c r="J254" s="6"/>
      <c r="K254" s="6">
        <v>2019.0</v>
      </c>
    </row>
    <row r="255" ht="15.0" customHeight="1">
      <c r="A255" s="5" t="s">
        <v>777</v>
      </c>
      <c r="B255" s="6" t="s">
        <v>778</v>
      </c>
      <c r="C255" s="7">
        <v>14000.0</v>
      </c>
      <c r="D255" s="7">
        <v>14000.0</v>
      </c>
      <c r="E255" s="8">
        <v>43612.0</v>
      </c>
      <c r="F255" s="6" t="s">
        <v>779</v>
      </c>
      <c r="G255" s="6" t="s">
        <v>14</v>
      </c>
      <c r="H255" s="6" t="s">
        <v>780</v>
      </c>
      <c r="I255" s="6" t="s">
        <v>16</v>
      </c>
      <c r="J255" s="6"/>
      <c r="K255" s="6">
        <v>2019.0</v>
      </c>
    </row>
    <row r="256" ht="15.0" customHeight="1">
      <c r="A256" s="5" t="s">
        <v>781</v>
      </c>
      <c r="B256" s="6" t="s">
        <v>782</v>
      </c>
      <c r="C256" s="7">
        <v>1.0</v>
      </c>
      <c r="D256" s="7">
        <v>1.0</v>
      </c>
      <c r="E256" s="8">
        <v>43612.0</v>
      </c>
      <c r="F256" s="6" t="s">
        <v>783</v>
      </c>
      <c r="G256" s="6" t="s">
        <v>14</v>
      </c>
      <c r="H256" s="6" t="s">
        <v>784</v>
      </c>
      <c r="I256" s="6" t="s">
        <v>16</v>
      </c>
      <c r="J256" s="6"/>
      <c r="K256" s="6">
        <v>2019.0</v>
      </c>
    </row>
    <row r="257" ht="15.0" customHeight="1">
      <c r="A257" s="5" t="s">
        <v>785</v>
      </c>
      <c r="B257" s="6" t="s">
        <v>786</v>
      </c>
      <c r="C257" s="7">
        <v>1.0</v>
      </c>
      <c r="D257" s="7">
        <v>1.0</v>
      </c>
      <c r="E257" s="8">
        <v>43612.0</v>
      </c>
      <c r="F257" s="6" t="s">
        <v>787</v>
      </c>
      <c r="G257" s="6" t="s">
        <v>14</v>
      </c>
      <c r="H257" s="6" t="s">
        <v>20</v>
      </c>
      <c r="I257" s="6"/>
      <c r="J257" s="6"/>
      <c r="K257" s="6">
        <v>2019.0</v>
      </c>
    </row>
    <row r="258" ht="15.0" customHeight="1">
      <c r="A258" s="5" t="s">
        <v>788</v>
      </c>
      <c r="B258" s="6" t="s">
        <v>789</v>
      </c>
      <c r="C258" s="7">
        <v>1.0</v>
      </c>
      <c r="D258" s="7">
        <v>1.0</v>
      </c>
      <c r="E258" s="8">
        <v>43612.0</v>
      </c>
      <c r="F258" s="6" t="s">
        <v>790</v>
      </c>
      <c r="G258" s="6" t="s">
        <v>14</v>
      </c>
      <c r="H258" s="6" t="s">
        <v>20</v>
      </c>
      <c r="I258" s="6"/>
      <c r="J258" s="6"/>
      <c r="K258" s="6">
        <v>2019.0</v>
      </c>
    </row>
    <row r="259" ht="15.0" customHeight="1">
      <c r="A259" s="5" t="s">
        <v>791</v>
      </c>
      <c r="B259" s="6" t="s">
        <v>792</v>
      </c>
      <c r="C259" s="7">
        <v>186253.0</v>
      </c>
      <c r="D259" s="7">
        <v>93126.5</v>
      </c>
      <c r="E259" s="8">
        <v>43615.0</v>
      </c>
      <c r="F259" s="6" t="s">
        <v>793</v>
      </c>
      <c r="G259" s="6" t="s">
        <v>14</v>
      </c>
      <c r="H259" s="6" t="s">
        <v>20</v>
      </c>
      <c r="I259" s="6"/>
      <c r="J259" s="6"/>
      <c r="K259" s="6">
        <v>2019.0</v>
      </c>
    </row>
    <row r="260" ht="15.0" customHeight="1">
      <c r="A260" s="5" t="s">
        <v>794</v>
      </c>
      <c r="B260" s="6" t="s">
        <v>795</v>
      </c>
      <c r="C260" s="7">
        <v>1890.0</v>
      </c>
      <c r="D260" s="7">
        <v>1890.0</v>
      </c>
      <c r="E260" s="8">
        <v>43616.0</v>
      </c>
      <c r="F260" s="6" t="s">
        <v>796</v>
      </c>
      <c r="G260" s="6" t="s">
        <v>14</v>
      </c>
      <c r="H260" s="6" t="s">
        <v>797</v>
      </c>
      <c r="I260" s="6" t="s">
        <v>16</v>
      </c>
      <c r="J260" s="6"/>
      <c r="K260" s="6">
        <v>2019.0</v>
      </c>
    </row>
    <row r="261" ht="15.0" customHeight="1">
      <c r="A261" s="6" t="s">
        <v>798</v>
      </c>
      <c r="B261" s="6" t="s">
        <v>799</v>
      </c>
      <c r="C261" s="9">
        <v>344000.0</v>
      </c>
      <c r="D261" s="7">
        <v>344000.0</v>
      </c>
      <c r="E261" s="8">
        <v>43614.0</v>
      </c>
      <c r="F261" s="6" t="s">
        <v>800</v>
      </c>
      <c r="G261" s="6" t="s">
        <v>14</v>
      </c>
      <c r="H261" s="6" t="s">
        <v>20</v>
      </c>
      <c r="I261" s="6"/>
      <c r="J261" s="6"/>
      <c r="K261" s="6">
        <v>2019.0</v>
      </c>
    </row>
    <row r="262" ht="15.0" customHeight="1">
      <c r="A262" s="5" t="s">
        <v>801</v>
      </c>
      <c r="B262" s="6" t="s">
        <v>625</v>
      </c>
      <c r="C262" s="7">
        <v>1.0</v>
      </c>
      <c r="D262" s="7">
        <v>1.0</v>
      </c>
      <c r="E262" s="8">
        <v>43620.0</v>
      </c>
      <c r="F262" s="6" t="s">
        <v>802</v>
      </c>
      <c r="G262" s="6" t="s">
        <v>14</v>
      </c>
      <c r="H262" s="6" t="s">
        <v>20</v>
      </c>
      <c r="I262" s="6"/>
      <c r="J262" s="6"/>
      <c r="K262" s="6">
        <v>2019.0</v>
      </c>
    </row>
    <row r="263" ht="15.0" customHeight="1">
      <c r="A263" s="5" t="s">
        <v>803</v>
      </c>
      <c r="B263" s="6" t="s">
        <v>804</v>
      </c>
      <c r="C263" s="7">
        <v>1.0</v>
      </c>
      <c r="D263" s="7">
        <v>1.0</v>
      </c>
      <c r="E263" s="8">
        <v>43633.0</v>
      </c>
      <c r="F263" s="6" t="s">
        <v>805</v>
      </c>
      <c r="G263" s="6" t="s">
        <v>283</v>
      </c>
      <c r="H263" s="6" t="s">
        <v>806</v>
      </c>
      <c r="I263" s="6" t="s">
        <v>16</v>
      </c>
      <c r="J263" s="6"/>
      <c r="K263" s="6">
        <v>2019.0</v>
      </c>
    </row>
    <row r="264" ht="15.0" customHeight="1">
      <c r="A264" s="5" t="s">
        <v>807</v>
      </c>
      <c r="B264" s="6" t="s">
        <v>12</v>
      </c>
      <c r="C264" s="7">
        <v>3015.0</v>
      </c>
      <c r="D264" s="7">
        <v>3015.0</v>
      </c>
      <c r="E264" s="8">
        <v>43635.0</v>
      </c>
      <c r="F264" s="6" t="s">
        <v>808</v>
      </c>
      <c r="G264" s="6" t="s">
        <v>14</v>
      </c>
      <c r="H264" s="6" t="s">
        <v>809</v>
      </c>
      <c r="I264" s="6" t="s">
        <v>292</v>
      </c>
      <c r="J264" s="6"/>
      <c r="K264" s="6">
        <v>2019.0</v>
      </c>
    </row>
    <row r="265" ht="15.0" customHeight="1">
      <c r="A265" s="6" t="s">
        <v>810</v>
      </c>
      <c r="B265" s="6" t="s">
        <v>811</v>
      </c>
      <c r="C265" s="9">
        <v>359511.0</v>
      </c>
      <c r="D265" s="7">
        <v>359511.0</v>
      </c>
      <c r="E265" s="8">
        <v>43642.0</v>
      </c>
      <c r="F265" s="6" t="s">
        <v>812</v>
      </c>
      <c r="G265" s="6" t="s">
        <v>14</v>
      </c>
      <c r="H265" s="6" t="s">
        <v>20</v>
      </c>
      <c r="I265" s="6"/>
      <c r="J265" s="6"/>
      <c r="K265" s="6">
        <v>2019.0</v>
      </c>
    </row>
    <row r="266" ht="15.0" customHeight="1">
      <c r="A266" s="5" t="s">
        <v>813</v>
      </c>
      <c r="B266" s="6" t="s">
        <v>814</v>
      </c>
      <c r="C266" s="7">
        <v>1.0</v>
      </c>
      <c r="D266" s="7">
        <v>1.0</v>
      </c>
      <c r="E266" s="8">
        <v>43641.0</v>
      </c>
      <c r="F266" s="6" t="s">
        <v>815</v>
      </c>
      <c r="G266" s="6" t="s">
        <v>14</v>
      </c>
      <c r="H266" s="6" t="s">
        <v>20</v>
      </c>
      <c r="I266" s="6"/>
      <c r="J266" s="6"/>
      <c r="K266" s="6">
        <v>2019.0</v>
      </c>
    </row>
    <row r="267" ht="15.0" customHeight="1">
      <c r="A267" s="5" t="s">
        <v>816</v>
      </c>
      <c r="B267" s="6" t="s">
        <v>817</v>
      </c>
      <c r="C267" s="7">
        <v>1.0</v>
      </c>
      <c r="D267" s="7">
        <v>1.0</v>
      </c>
      <c r="E267" s="8">
        <v>43640.0</v>
      </c>
      <c r="F267" s="6" t="s">
        <v>818</v>
      </c>
      <c r="G267" s="6" t="s">
        <v>14</v>
      </c>
      <c r="H267" s="6" t="s">
        <v>20</v>
      </c>
      <c r="I267" s="6"/>
      <c r="J267" s="6"/>
      <c r="K267" s="6">
        <v>2019.0</v>
      </c>
    </row>
    <row r="268" ht="15.0" customHeight="1">
      <c r="A268" s="5" t="s">
        <v>819</v>
      </c>
      <c r="B268" s="6" t="s">
        <v>820</v>
      </c>
      <c r="C268" s="7">
        <v>1.0</v>
      </c>
      <c r="D268" s="7">
        <v>1.0</v>
      </c>
      <c r="E268" s="8">
        <v>43640.0</v>
      </c>
      <c r="F268" s="6" t="s">
        <v>821</v>
      </c>
      <c r="G268" s="6" t="s">
        <v>14</v>
      </c>
      <c r="H268" s="6" t="s">
        <v>20</v>
      </c>
      <c r="I268" s="6"/>
      <c r="J268" s="6"/>
      <c r="K268" s="6">
        <v>2019.0</v>
      </c>
    </row>
    <row r="269" ht="15.0" customHeight="1">
      <c r="A269" s="5" t="s">
        <v>822</v>
      </c>
      <c r="B269" s="6" t="s">
        <v>823</v>
      </c>
      <c r="C269" s="7">
        <v>1.0</v>
      </c>
      <c r="D269" s="7">
        <v>1.0</v>
      </c>
      <c r="E269" s="8">
        <v>43641.0</v>
      </c>
      <c r="F269" s="6" t="s">
        <v>824</v>
      </c>
      <c r="G269" s="6" t="s">
        <v>14</v>
      </c>
      <c r="H269" s="6" t="s">
        <v>20</v>
      </c>
      <c r="I269" s="6"/>
      <c r="J269" s="6"/>
      <c r="K269" s="6">
        <v>2019.0</v>
      </c>
    </row>
    <row r="270" ht="15.0" customHeight="1">
      <c r="A270" s="5" t="s">
        <v>825</v>
      </c>
      <c r="B270" s="6" t="s">
        <v>826</v>
      </c>
      <c r="C270" s="7">
        <v>1.0</v>
      </c>
      <c r="D270" s="7">
        <v>1.0</v>
      </c>
      <c r="E270" s="8">
        <v>43641.0</v>
      </c>
      <c r="F270" s="6" t="s">
        <v>827</v>
      </c>
      <c r="G270" s="6" t="s">
        <v>14</v>
      </c>
      <c r="H270" s="6" t="s">
        <v>20</v>
      </c>
      <c r="I270" s="6"/>
      <c r="J270" s="6"/>
      <c r="K270" s="6">
        <v>2019.0</v>
      </c>
    </row>
    <row r="271" ht="15.0" customHeight="1">
      <c r="A271" s="5" t="s">
        <v>828</v>
      </c>
      <c r="B271" s="6" t="s">
        <v>829</v>
      </c>
      <c r="C271" s="7">
        <v>1.0</v>
      </c>
      <c r="D271" s="7">
        <v>1.0</v>
      </c>
      <c r="E271" s="8">
        <v>43641.0</v>
      </c>
      <c r="F271" s="6" t="s">
        <v>830</v>
      </c>
      <c r="G271" s="6" t="s">
        <v>14</v>
      </c>
      <c r="H271" s="6" t="s">
        <v>20</v>
      </c>
      <c r="I271" s="6"/>
      <c r="J271" s="6"/>
      <c r="K271" s="6">
        <v>2019.0</v>
      </c>
    </row>
    <row r="272" ht="15.0" customHeight="1">
      <c r="A272" s="5" t="s">
        <v>831</v>
      </c>
      <c r="B272" s="6" t="s">
        <v>832</v>
      </c>
      <c r="C272" s="7">
        <v>1.0</v>
      </c>
      <c r="D272" s="7">
        <v>1.0</v>
      </c>
      <c r="E272" s="8">
        <v>43641.0</v>
      </c>
      <c r="F272" s="6" t="s">
        <v>833</v>
      </c>
      <c r="G272" s="6" t="s">
        <v>14</v>
      </c>
      <c r="H272" s="6" t="s">
        <v>20</v>
      </c>
      <c r="I272" s="6"/>
      <c r="J272" s="6"/>
      <c r="K272" s="6">
        <v>2019.0</v>
      </c>
    </row>
    <row r="273" ht="15.0" customHeight="1">
      <c r="A273" s="5" t="s">
        <v>834</v>
      </c>
      <c r="B273" s="6" t="s">
        <v>835</v>
      </c>
      <c r="C273" s="7">
        <v>1.0</v>
      </c>
      <c r="D273" s="7">
        <v>1.0</v>
      </c>
      <c r="E273" s="8">
        <v>43640.0</v>
      </c>
      <c r="F273" s="6" t="s">
        <v>836</v>
      </c>
      <c r="G273" s="6" t="s">
        <v>14</v>
      </c>
      <c r="H273" s="6" t="s">
        <v>20</v>
      </c>
      <c r="I273" s="6"/>
      <c r="J273" s="6"/>
      <c r="K273" s="6">
        <v>2019.0</v>
      </c>
    </row>
    <row r="274" ht="15.0" customHeight="1">
      <c r="A274" s="5" t="s">
        <v>837</v>
      </c>
      <c r="B274" s="6" t="s">
        <v>838</v>
      </c>
      <c r="C274" s="7">
        <v>1.0</v>
      </c>
      <c r="D274" s="7">
        <v>1.0</v>
      </c>
      <c r="E274" s="8">
        <v>43640.0</v>
      </c>
      <c r="F274" s="6" t="s">
        <v>839</v>
      </c>
      <c r="G274" s="6" t="s">
        <v>14</v>
      </c>
      <c r="H274" s="6" t="s">
        <v>20</v>
      </c>
      <c r="I274" s="6"/>
      <c r="J274" s="6"/>
      <c r="K274" s="6">
        <v>2019.0</v>
      </c>
    </row>
    <row r="275" ht="15.0" customHeight="1">
      <c r="A275" s="5" t="s">
        <v>840</v>
      </c>
      <c r="B275" s="6" t="s">
        <v>841</v>
      </c>
      <c r="C275" s="7">
        <v>1.0</v>
      </c>
      <c r="D275" s="7">
        <v>1.0</v>
      </c>
      <c r="E275" s="8">
        <v>43640.0</v>
      </c>
      <c r="F275" s="6" t="s">
        <v>842</v>
      </c>
      <c r="G275" s="6" t="s">
        <v>14</v>
      </c>
      <c r="H275" s="6" t="s">
        <v>20</v>
      </c>
      <c r="I275" s="6"/>
      <c r="J275" s="6"/>
      <c r="K275" s="6">
        <v>2019.0</v>
      </c>
    </row>
    <row r="276" ht="15.0" customHeight="1">
      <c r="A276" s="5" t="s">
        <v>843</v>
      </c>
      <c r="B276" s="6" t="s">
        <v>844</v>
      </c>
      <c r="C276" s="7">
        <v>1.0</v>
      </c>
      <c r="D276" s="7">
        <v>1.0</v>
      </c>
      <c r="E276" s="8">
        <v>43641.0</v>
      </c>
      <c r="F276" s="6" t="s">
        <v>845</v>
      </c>
      <c r="G276" s="6" t="s">
        <v>14</v>
      </c>
      <c r="H276" s="6" t="s">
        <v>20</v>
      </c>
      <c r="I276" s="6"/>
      <c r="J276" s="6"/>
      <c r="K276" s="6">
        <v>2019.0</v>
      </c>
    </row>
    <row r="277" ht="15.0" customHeight="1">
      <c r="A277" s="5" t="s">
        <v>846</v>
      </c>
      <c r="B277" s="6" t="s">
        <v>847</v>
      </c>
      <c r="C277" s="7">
        <v>1.0</v>
      </c>
      <c r="D277" s="7">
        <v>1.0</v>
      </c>
      <c r="E277" s="8">
        <v>43641.0</v>
      </c>
      <c r="F277" s="6" t="s">
        <v>848</v>
      </c>
      <c r="G277" s="6" t="s">
        <v>14</v>
      </c>
      <c r="H277" s="6" t="s">
        <v>20</v>
      </c>
      <c r="I277" s="6"/>
      <c r="J277" s="6"/>
      <c r="K277" s="6">
        <v>2019.0</v>
      </c>
    </row>
    <row r="278" ht="15.0" customHeight="1">
      <c r="A278" s="5" t="s">
        <v>849</v>
      </c>
      <c r="B278" s="6" t="s">
        <v>850</v>
      </c>
      <c r="C278" s="7">
        <v>1.0</v>
      </c>
      <c r="D278" s="7">
        <v>1.0</v>
      </c>
      <c r="E278" s="8">
        <v>43640.0</v>
      </c>
      <c r="F278" s="6" t="s">
        <v>851</v>
      </c>
      <c r="G278" s="6" t="s">
        <v>14</v>
      </c>
      <c r="H278" s="6" t="s">
        <v>20</v>
      </c>
      <c r="I278" s="6"/>
      <c r="J278" s="6"/>
      <c r="K278" s="6">
        <v>2019.0</v>
      </c>
    </row>
    <row r="279" ht="15.0" customHeight="1">
      <c r="A279" s="5" t="s">
        <v>852</v>
      </c>
      <c r="B279" s="6" t="s">
        <v>853</v>
      </c>
      <c r="C279" s="7">
        <v>1.0</v>
      </c>
      <c r="D279" s="7">
        <v>1.0</v>
      </c>
      <c r="E279" s="8">
        <v>43641.0</v>
      </c>
      <c r="F279" s="6" t="s">
        <v>854</v>
      </c>
      <c r="G279" s="6" t="s">
        <v>14</v>
      </c>
      <c r="H279" s="6" t="s">
        <v>20</v>
      </c>
      <c r="I279" s="6"/>
      <c r="J279" s="6"/>
      <c r="K279" s="6">
        <v>2019.0</v>
      </c>
    </row>
    <row r="280" ht="15.0" customHeight="1">
      <c r="A280" s="5" t="s">
        <v>855</v>
      </c>
      <c r="B280" s="6" t="s">
        <v>856</v>
      </c>
      <c r="C280" s="7">
        <v>1.0</v>
      </c>
      <c r="D280" s="7">
        <v>1.0</v>
      </c>
      <c r="E280" s="8">
        <v>43640.0</v>
      </c>
      <c r="F280" s="6" t="s">
        <v>857</v>
      </c>
      <c r="G280" s="6" t="s">
        <v>14</v>
      </c>
      <c r="H280" s="6" t="s">
        <v>20</v>
      </c>
      <c r="I280" s="6"/>
      <c r="J280" s="6"/>
      <c r="K280" s="6">
        <v>2019.0</v>
      </c>
    </row>
    <row r="281" ht="15.0" customHeight="1">
      <c r="A281" s="5" t="s">
        <v>858</v>
      </c>
      <c r="B281" s="6" t="s">
        <v>859</v>
      </c>
      <c r="C281" s="7">
        <v>1.0</v>
      </c>
      <c r="D281" s="7">
        <v>1.0</v>
      </c>
      <c r="E281" s="8">
        <v>43640.0</v>
      </c>
      <c r="F281" s="6" t="s">
        <v>860</v>
      </c>
      <c r="G281" s="6" t="s">
        <v>14</v>
      </c>
      <c r="H281" s="6" t="s">
        <v>20</v>
      </c>
      <c r="I281" s="6"/>
      <c r="J281" s="6"/>
      <c r="K281" s="6">
        <v>2019.0</v>
      </c>
    </row>
    <row r="282" ht="15.0" customHeight="1">
      <c r="A282" s="5" t="s">
        <v>861</v>
      </c>
      <c r="B282" s="6" t="s">
        <v>862</v>
      </c>
      <c r="C282" s="7">
        <v>1.0</v>
      </c>
      <c r="D282" s="7">
        <v>1.0</v>
      </c>
      <c r="E282" s="8">
        <v>43640.0</v>
      </c>
      <c r="F282" s="6" t="s">
        <v>863</v>
      </c>
      <c r="G282" s="6" t="s">
        <v>14</v>
      </c>
      <c r="H282" s="6" t="s">
        <v>20</v>
      </c>
      <c r="I282" s="6"/>
      <c r="J282" s="6"/>
      <c r="K282" s="6">
        <v>2019.0</v>
      </c>
    </row>
    <row r="283" ht="15.0" customHeight="1">
      <c r="A283" s="5" t="s">
        <v>864</v>
      </c>
      <c r="B283" s="6" t="s">
        <v>865</v>
      </c>
      <c r="C283" s="7">
        <v>1.0</v>
      </c>
      <c r="D283" s="7">
        <v>1.0</v>
      </c>
      <c r="E283" s="8">
        <v>43641.0</v>
      </c>
      <c r="F283" s="6" t="s">
        <v>866</v>
      </c>
      <c r="G283" s="6" t="s">
        <v>14</v>
      </c>
      <c r="H283" s="6" t="s">
        <v>20</v>
      </c>
      <c r="I283" s="6"/>
      <c r="J283" s="6"/>
      <c r="K283" s="6">
        <v>2019.0</v>
      </c>
    </row>
    <row r="284" ht="15.0" customHeight="1">
      <c r="A284" s="5" t="s">
        <v>867</v>
      </c>
      <c r="B284" s="6" t="s">
        <v>868</v>
      </c>
      <c r="C284" s="7">
        <v>1.0</v>
      </c>
      <c r="D284" s="7">
        <v>1.0</v>
      </c>
      <c r="E284" s="8">
        <v>43641.0</v>
      </c>
      <c r="F284" s="6" t="s">
        <v>869</v>
      </c>
      <c r="G284" s="6" t="s">
        <v>14</v>
      </c>
      <c r="H284" s="6" t="s">
        <v>20</v>
      </c>
      <c r="I284" s="6"/>
      <c r="J284" s="6"/>
      <c r="K284" s="6">
        <v>2019.0</v>
      </c>
    </row>
    <row r="285" ht="15.0" customHeight="1">
      <c r="A285" s="5" t="s">
        <v>870</v>
      </c>
      <c r="B285" s="6" t="s">
        <v>871</v>
      </c>
      <c r="C285" s="7">
        <v>1.0</v>
      </c>
      <c r="D285" s="7">
        <v>1.0</v>
      </c>
      <c r="E285" s="8">
        <v>43641.0</v>
      </c>
      <c r="F285" s="6" t="s">
        <v>872</v>
      </c>
      <c r="G285" s="6" t="s">
        <v>14</v>
      </c>
      <c r="H285" s="6" t="s">
        <v>20</v>
      </c>
      <c r="I285" s="6"/>
      <c r="J285" s="6"/>
      <c r="K285" s="6">
        <v>2019.0</v>
      </c>
    </row>
    <row r="286" ht="15.0" customHeight="1">
      <c r="A286" s="5" t="s">
        <v>873</v>
      </c>
      <c r="B286" s="6" t="s">
        <v>874</v>
      </c>
      <c r="C286" s="7">
        <v>1.0</v>
      </c>
      <c r="D286" s="7">
        <v>1.0</v>
      </c>
      <c r="E286" s="8">
        <v>43641.0</v>
      </c>
      <c r="F286" s="6" t="s">
        <v>875</v>
      </c>
      <c r="G286" s="6" t="s">
        <v>14</v>
      </c>
      <c r="H286" s="6" t="s">
        <v>20</v>
      </c>
      <c r="I286" s="6"/>
      <c r="J286" s="6"/>
      <c r="K286" s="6">
        <v>2019.0</v>
      </c>
    </row>
    <row r="287" ht="15.0" customHeight="1">
      <c r="A287" s="5" t="s">
        <v>876</v>
      </c>
      <c r="B287" s="6" t="s">
        <v>877</v>
      </c>
      <c r="C287" s="7">
        <v>1.0</v>
      </c>
      <c r="D287" s="7">
        <v>1.0</v>
      </c>
      <c r="E287" s="8">
        <v>43640.0</v>
      </c>
      <c r="F287" s="6" t="s">
        <v>878</v>
      </c>
      <c r="G287" s="6" t="s">
        <v>14</v>
      </c>
      <c r="H287" s="6" t="s">
        <v>20</v>
      </c>
      <c r="I287" s="6"/>
      <c r="J287" s="6"/>
      <c r="K287" s="6">
        <v>2019.0</v>
      </c>
    </row>
    <row r="288" ht="15.0" customHeight="1">
      <c r="A288" s="5" t="s">
        <v>879</v>
      </c>
      <c r="B288" s="6" t="s">
        <v>880</v>
      </c>
      <c r="C288" s="7">
        <v>1.0</v>
      </c>
      <c r="D288" s="7">
        <v>1.0</v>
      </c>
      <c r="E288" s="8">
        <v>43641.0</v>
      </c>
      <c r="F288" s="6" t="s">
        <v>881</v>
      </c>
      <c r="G288" s="6" t="s">
        <v>14</v>
      </c>
      <c r="H288" s="6" t="s">
        <v>20</v>
      </c>
      <c r="I288" s="6"/>
      <c r="J288" s="6"/>
      <c r="K288" s="6">
        <v>2019.0</v>
      </c>
    </row>
    <row r="289" ht="15.0" customHeight="1">
      <c r="A289" s="5" t="s">
        <v>882</v>
      </c>
      <c r="B289" s="6" t="s">
        <v>883</v>
      </c>
      <c r="C289" s="7">
        <v>1.0</v>
      </c>
      <c r="D289" s="7">
        <v>1.0</v>
      </c>
      <c r="E289" s="8">
        <v>43640.0</v>
      </c>
      <c r="F289" s="6" t="s">
        <v>884</v>
      </c>
      <c r="G289" s="6" t="s">
        <v>14</v>
      </c>
      <c r="H289" s="6" t="s">
        <v>20</v>
      </c>
      <c r="I289" s="6"/>
      <c r="J289" s="6"/>
      <c r="K289" s="6">
        <v>2019.0</v>
      </c>
    </row>
    <row r="290" ht="15.0" customHeight="1">
      <c r="A290" s="5" t="s">
        <v>885</v>
      </c>
      <c r="B290" s="6" t="s">
        <v>886</v>
      </c>
      <c r="C290" s="7">
        <v>1.0</v>
      </c>
      <c r="D290" s="7">
        <v>1.0</v>
      </c>
      <c r="E290" s="8">
        <v>43640.0</v>
      </c>
      <c r="F290" s="6" t="s">
        <v>887</v>
      </c>
      <c r="G290" s="6" t="s">
        <v>14</v>
      </c>
      <c r="H290" s="6" t="s">
        <v>20</v>
      </c>
      <c r="I290" s="6"/>
      <c r="J290" s="6"/>
      <c r="K290" s="6">
        <v>2019.0</v>
      </c>
    </row>
    <row r="291" ht="15.0" customHeight="1">
      <c r="A291" s="5" t="s">
        <v>888</v>
      </c>
      <c r="B291" s="6" t="s">
        <v>889</v>
      </c>
      <c r="C291" s="7">
        <v>1.0</v>
      </c>
      <c r="D291" s="7">
        <v>1.0</v>
      </c>
      <c r="E291" s="8">
        <v>43641.0</v>
      </c>
      <c r="F291" s="6" t="s">
        <v>890</v>
      </c>
      <c r="G291" s="6" t="s">
        <v>14</v>
      </c>
      <c r="H291" s="6" t="s">
        <v>20</v>
      </c>
      <c r="I291" s="6"/>
      <c r="J291" s="6"/>
      <c r="K291" s="6">
        <v>2019.0</v>
      </c>
    </row>
    <row r="292" ht="15.0" customHeight="1">
      <c r="A292" s="5" t="s">
        <v>891</v>
      </c>
      <c r="B292" s="6" t="s">
        <v>892</v>
      </c>
      <c r="C292" s="7">
        <v>1.0</v>
      </c>
      <c r="D292" s="7">
        <v>1.0</v>
      </c>
      <c r="E292" s="8">
        <v>43640.0</v>
      </c>
      <c r="F292" s="6" t="s">
        <v>893</v>
      </c>
      <c r="G292" s="6" t="s">
        <v>14</v>
      </c>
      <c r="H292" s="6" t="s">
        <v>20</v>
      </c>
      <c r="I292" s="6"/>
      <c r="J292" s="6"/>
      <c r="K292" s="6">
        <v>2019.0</v>
      </c>
    </row>
    <row r="293" ht="15.0" customHeight="1">
      <c r="A293" s="5" t="s">
        <v>894</v>
      </c>
      <c r="B293" s="6" t="s">
        <v>895</v>
      </c>
      <c r="C293" s="7">
        <v>1.0</v>
      </c>
      <c r="D293" s="7">
        <v>1.0</v>
      </c>
      <c r="E293" s="8">
        <v>43640.0</v>
      </c>
      <c r="F293" s="6" t="s">
        <v>896</v>
      </c>
      <c r="G293" s="6" t="s">
        <v>14</v>
      </c>
      <c r="H293" s="6" t="s">
        <v>20</v>
      </c>
      <c r="I293" s="6"/>
      <c r="J293" s="6"/>
      <c r="K293" s="6">
        <v>2019.0</v>
      </c>
    </row>
    <row r="294" ht="15.0" customHeight="1">
      <c r="A294" s="5" t="s">
        <v>897</v>
      </c>
      <c r="B294" s="6" t="s">
        <v>898</v>
      </c>
      <c r="C294" s="7">
        <v>1.0</v>
      </c>
      <c r="D294" s="7">
        <v>1.0</v>
      </c>
      <c r="E294" s="8">
        <v>43640.0</v>
      </c>
      <c r="F294" s="6" t="s">
        <v>899</v>
      </c>
      <c r="G294" s="6" t="s">
        <v>14</v>
      </c>
      <c r="H294" s="6" t="s">
        <v>20</v>
      </c>
      <c r="I294" s="6"/>
      <c r="J294" s="6"/>
      <c r="K294" s="6">
        <v>2019.0</v>
      </c>
    </row>
    <row r="295" ht="15.0" customHeight="1">
      <c r="A295" s="5" t="s">
        <v>900</v>
      </c>
      <c r="B295" s="6" t="s">
        <v>901</v>
      </c>
      <c r="C295" s="7">
        <v>1.0</v>
      </c>
      <c r="D295" s="7">
        <v>1.0</v>
      </c>
      <c r="E295" s="8">
        <v>43640.0</v>
      </c>
      <c r="F295" s="6" t="s">
        <v>902</v>
      </c>
      <c r="G295" s="6" t="s">
        <v>14</v>
      </c>
      <c r="H295" s="6" t="s">
        <v>20</v>
      </c>
      <c r="I295" s="6"/>
      <c r="J295" s="6"/>
      <c r="K295" s="6">
        <v>2019.0</v>
      </c>
    </row>
    <row r="296" ht="15.0" customHeight="1">
      <c r="A296" s="5" t="s">
        <v>903</v>
      </c>
      <c r="B296" s="6" t="s">
        <v>904</v>
      </c>
      <c r="C296" s="7">
        <v>1.0</v>
      </c>
      <c r="D296" s="7">
        <v>1.0</v>
      </c>
      <c r="E296" s="8">
        <v>43641.0</v>
      </c>
      <c r="F296" s="6" t="s">
        <v>905</v>
      </c>
      <c r="G296" s="6" t="s">
        <v>14</v>
      </c>
      <c r="H296" s="6" t="s">
        <v>20</v>
      </c>
      <c r="I296" s="6"/>
      <c r="J296" s="6"/>
      <c r="K296" s="6">
        <v>2019.0</v>
      </c>
    </row>
    <row r="297" ht="15.0" customHeight="1">
      <c r="A297" s="5" t="s">
        <v>906</v>
      </c>
      <c r="B297" s="6" t="s">
        <v>907</v>
      </c>
      <c r="C297" s="7">
        <v>1.0</v>
      </c>
      <c r="D297" s="7">
        <v>1.0</v>
      </c>
      <c r="E297" s="8">
        <v>43640.0</v>
      </c>
      <c r="F297" s="6" t="s">
        <v>908</v>
      </c>
      <c r="G297" s="6" t="s">
        <v>14</v>
      </c>
      <c r="H297" s="6" t="s">
        <v>20</v>
      </c>
      <c r="I297" s="6"/>
      <c r="J297" s="6"/>
      <c r="K297" s="6">
        <v>2019.0</v>
      </c>
    </row>
    <row r="298" ht="15.0" customHeight="1">
      <c r="A298" s="5" t="s">
        <v>909</v>
      </c>
      <c r="B298" s="6" t="s">
        <v>910</v>
      </c>
      <c r="C298" s="7">
        <v>1.0</v>
      </c>
      <c r="D298" s="7">
        <v>1.0</v>
      </c>
      <c r="E298" s="8">
        <v>43641.0</v>
      </c>
      <c r="F298" s="6" t="s">
        <v>911</v>
      </c>
      <c r="G298" s="6" t="s">
        <v>14</v>
      </c>
      <c r="H298" s="6" t="s">
        <v>20</v>
      </c>
      <c r="I298" s="6"/>
      <c r="J298" s="6"/>
      <c r="K298" s="6">
        <v>2019.0</v>
      </c>
    </row>
    <row r="299" ht="15.0" customHeight="1">
      <c r="A299" s="5" t="s">
        <v>912</v>
      </c>
      <c r="B299" s="6" t="s">
        <v>913</v>
      </c>
      <c r="C299" s="7">
        <v>1.0</v>
      </c>
      <c r="D299" s="7">
        <v>1.0</v>
      </c>
      <c r="E299" s="8">
        <v>43641.0</v>
      </c>
      <c r="F299" s="6" t="s">
        <v>914</v>
      </c>
      <c r="G299" s="6" t="s">
        <v>14</v>
      </c>
      <c r="H299" s="6" t="s">
        <v>20</v>
      </c>
      <c r="I299" s="6"/>
      <c r="J299" s="6"/>
      <c r="K299" s="6">
        <v>2019.0</v>
      </c>
    </row>
    <row r="300" ht="15.0" customHeight="1">
      <c r="A300" s="5" t="s">
        <v>915</v>
      </c>
      <c r="B300" s="6" t="s">
        <v>916</v>
      </c>
      <c r="C300" s="7">
        <v>1.0</v>
      </c>
      <c r="D300" s="7">
        <v>1.0</v>
      </c>
      <c r="E300" s="8">
        <v>43641.0</v>
      </c>
      <c r="F300" s="6" t="s">
        <v>917</v>
      </c>
      <c r="G300" s="6" t="s">
        <v>14</v>
      </c>
      <c r="H300" s="6" t="s">
        <v>20</v>
      </c>
      <c r="I300" s="6"/>
      <c r="J300" s="6"/>
      <c r="K300" s="6">
        <v>2019.0</v>
      </c>
    </row>
    <row r="301" ht="15.0" customHeight="1">
      <c r="A301" s="5" t="s">
        <v>918</v>
      </c>
      <c r="B301" s="6" t="s">
        <v>919</v>
      </c>
      <c r="C301" s="7">
        <v>1.0</v>
      </c>
      <c r="D301" s="7">
        <v>1.0</v>
      </c>
      <c r="E301" s="8">
        <v>43643.0</v>
      </c>
      <c r="F301" s="6" t="s">
        <v>920</v>
      </c>
      <c r="G301" s="6" t="s">
        <v>14</v>
      </c>
      <c r="H301" s="6" t="s">
        <v>20</v>
      </c>
      <c r="I301" s="6"/>
      <c r="J301" s="6"/>
      <c r="K301" s="6">
        <v>2019.0</v>
      </c>
    </row>
    <row r="302" ht="15.0" customHeight="1">
      <c r="A302" s="5" t="s">
        <v>921</v>
      </c>
      <c r="B302" s="6" t="s">
        <v>922</v>
      </c>
      <c r="C302" s="7">
        <v>1.0</v>
      </c>
      <c r="D302" s="7">
        <v>1.0</v>
      </c>
      <c r="E302" s="8">
        <v>43640.0</v>
      </c>
      <c r="F302" s="6" t="s">
        <v>923</v>
      </c>
      <c r="G302" s="6" t="s">
        <v>14</v>
      </c>
      <c r="H302" s="6" t="s">
        <v>20</v>
      </c>
      <c r="I302" s="6"/>
      <c r="J302" s="6"/>
      <c r="K302" s="6">
        <v>2019.0</v>
      </c>
    </row>
    <row r="303" ht="15.0" customHeight="1">
      <c r="A303" s="5" t="s">
        <v>924</v>
      </c>
      <c r="B303" s="6" t="s">
        <v>925</v>
      </c>
      <c r="C303" s="7">
        <v>1.0</v>
      </c>
      <c r="D303" s="7">
        <v>1.0</v>
      </c>
      <c r="E303" s="8">
        <v>43640.0</v>
      </c>
      <c r="F303" s="6" t="s">
        <v>926</v>
      </c>
      <c r="G303" s="6" t="s">
        <v>14</v>
      </c>
      <c r="H303" s="6" t="s">
        <v>20</v>
      </c>
      <c r="I303" s="6"/>
      <c r="J303" s="6"/>
      <c r="K303" s="6">
        <v>2019.0</v>
      </c>
    </row>
    <row r="304" ht="15.0" customHeight="1">
      <c r="A304" s="5" t="s">
        <v>927</v>
      </c>
      <c r="B304" s="6" t="s">
        <v>928</v>
      </c>
      <c r="C304" s="7">
        <v>1.0</v>
      </c>
      <c r="D304" s="7">
        <v>1.0</v>
      </c>
      <c r="E304" s="8">
        <v>43640.0</v>
      </c>
      <c r="F304" s="6" t="s">
        <v>929</v>
      </c>
      <c r="G304" s="6" t="s">
        <v>14</v>
      </c>
      <c r="H304" s="6" t="s">
        <v>20</v>
      </c>
      <c r="I304" s="6"/>
      <c r="J304" s="6"/>
      <c r="K304" s="6">
        <v>2019.0</v>
      </c>
    </row>
    <row r="305" ht="15.0" customHeight="1">
      <c r="A305" s="5" t="s">
        <v>930</v>
      </c>
      <c r="B305" s="6" t="s">
        <v>931</v>
      </c>
      <c r="C305" s="7">
        <v>1.0</v>
      </c>
      <c r="D305" s="7">
        <v>1.0</v>
      </c>
      <c r="E305" s="8">
        <v>43640.0</v>
      </c>
      <c r="F305" s="6" t="s">
        <v>932</v>
      </c>
      <c r="G305" s="6" t="s">
        <v>14</v>
      </c>
      <c r="H305" s="6" t="s">
        <v>20</v>
      </c>
      <c r="I305" s="6"/>
      <c r="J305" s="6"/>
      <c r="K305" s="6">
        <v>2019.0</v>
      </c>
    </row>
    <row r="306" ht="15.0" customHeight="1">
      <c r="A306" s="5" t="s">
        <v>933</v>
      </c>
      <c r="B306" s="6" t="s">
        <v>934</v>
      </c>
      <c r="C306" s="7">
        <v>1.0</v>
      </c>
      <c r="D306" s="7">
        <v>1.0</v>
      </c>
      <c r="E306" s="8">
        <v>43640.0</v>
      </c>
      <c r="F306" s="6" t="s">
        <v>935</v>
      </c>
      <c r="G306" s="6" t="s">
        <v>14</v>
      </c>
      <c r="H306" s="6" t="s">
        <v>20</v>
      </c>
      <c r="I306" s="6"/>
      <c r="J306" s="6"/>
      <c r="K306" s="6">
        <v>2019.0</v>
      </c>
    </row>
    <row r="307" ht="15.0" customHeight="1">
      <c r="A307" s="5" t="s">
        <v>936</v>
      </c>
      <c r="B307" s="6" t="s">
        <v>937</v>
      </c>
      <c r="C307" s="7">
        <v>1.0</v>
      </c>
      <c r="D307" s="7">
        <v>1.0</v>
      </c>
      <c r="E307" s="8">
        <v>43640.0</v>
      </c>
      <c r="F307" s="6" t="s">
        <v>938</v>
      </c>
      <c r="G307" s="6" t="s">
        <v>14</v>
      </c>
      <c r="H307" s="6" t="s">
        <v>20</v>
      </c>
      <c r="I307" s="6"/>
      <c r="J307" s="6"/>
      <c r="K307" s="6">
        <v>2019.0</v>
      </c>
    </row>
    <row r="308" ht="15.0" customHeight="1">
      <c r="A308" s="5" t="s">
        <v>939</v>
      </c>
      <c r="B308" s="6" t="s">
        <v>940</v>
      </c>
      <c r="C308" s="7">
        <v>1.0</v>
      </c>
      <c r="D308" s="7">
        <v>1.0</v>
      </c>
      <c r="E308" s="8">
        <v>43640.0</v>
      </c>
      <c r="F308" s="6" t="s">
        <v>941</v>
      </c>
      <c r="G308" s="6" t="s">
        <v>14</v>
      </c>
      <c r="H308" s="6" t="s">
        <v>20</v>
      </c>
      <c r="I308" s="6"/>
      <c r="J308" s="6"/>
      <c r="K308" s="6">
        <v>2019.0</v>
      </c>
    </row>
    <row r="309" ht="15.0" customHeight="1">
      <c r="A309" s="5" t="s">
        <v>942</v>
      </c>
      <c r="B309" s="6" t="s">
        <v>943</v>
      </c>
      <c r="C309" s="7">
        <v>1.0</v>
      </c>
      <c r="D309" s="7">
        <v>1.0</v>
      </c>
      <c r="E309" s="8">
        <v>43640.0</v>
      </c>
      <c r="F309" s="6" t="s">
        <v>944</v>
      </c>
      <c r="G309" s="6" t="s">
        <v>14</v>
      </c>
      <c r="H309" s="6" t="s">
        <v>20</v>
      </c>
      <c r="I309" s="6"/>
      <c r="J309" s="6"/>
      <c r="K309" s="6">
        <v>2019.0</v>
      </c>
    </row>
    <row r="310" ht="15.0" customHeight="1">
      <c r="A310" s="5" t="s">
        <v>945</v>
      </c>
      <c r="B310" s="6" t="s">
        <v>946</v>
      </c>
      <c r="C310" s="7">
        <v>1.0</v>
      </c>
      <c r="D310" s="7">
        <v>1.0</v>
      </c>
      <c r="E310" s="8">
        <v>43640.0</v>
      </c>
      <c r="F310" s="6" t="s">
        <v>947</v>
      </c>
      <c r="G310" s="6" t="s">
        <v>14</v>
      </c>
      <c r="H310" s="6" t="s">
        <v>20</v>
      </c>
      <c r="I310" s="6"/>
      <c r="J310" s="6"/>
      <c r="K310" s="6">
        <v>2019.0</v>
      </c>
    </row>
    <row r="311" ht="15.0" customHeight="1">
      <c r="A311" s="5" t="s">
        <v>948</v>
      </c>
      <c r="B311" s="6" t="s">
        <v>949</v>
      </c>
      <c r="C311" s="7">
        <v>1.0</v>
      </c>
      <c r="D311" s="7">
        <v>1.0</v>
      </c>
      <c r="E311" s="8">
        <v>43641.0</v>
      </c>
      <c r="F311" s="6" t="s">
        <v>950</v>
      </c>
      <c r="G311" s="6" t="s">
        <v>14</v>
      </c>
      <c r="H311" s="6" t="s">
        <v>20</v>
      </c>
      <c r="I311" s="6"/>
      <c r="J311" s="6"/>
      <c r="K311" s="6">
        <v>2019.0</v>
      </c>
    </row>
    <row r="312" ht="15.0" customHeight="1">
      <c r="A312" s="5" t="s">
        <v>951</v>
      </c>
      <c r="B312" s="6" t="s">
        <v>952</v>
      </c>
      <c r="C312" s="7">
        <v>1.0</v>
      </c>
      <c r="D312" s="7">
        <v>1.0</v>
      </c>
      <c r="E312" s="8">
        <v>43640.0</v>
      </c>
      <c r="F312" s="6" t="s">
        <v>953</v>
      </c>
      <c r="G312" s="6" t="s">
        <v>14</v>
      </c>
      <c r="H312" s="6" t="s">
        <v>20</v>
      </c>
      <c r="I312" s="6"/>
      <c r="J312" s="6"/>
      <c r="K312" s="6">
        <v>2019.0</v>
      </c>
    </row>
    <row r="313" ht="15.0" customHeight="1">
      <c r="A313" s="5" t="s">
        <v>954</v>
      </c>
      <c r="B313" s="6" t="s">
        <v>955</v>
      </c>
      <c r="C313" s="7">
        <v>1.0</v>
      </c>
      <c r="D313" s="7">
        <v>1.0</v>
      </c>
      <c r="E313" s="8">
        <v>43641.0</v>
      </c>
      <c r="F313" s="6" t="s">
        <v>956</v>
      </c>
      <c r="G313" s="6" t="s">
        <v>14</v>
      </c>
      <c r="H313" s="6" t="s">
        <v>20</v>
      </c>
      <c r="I313" s="6"/>
      <c r="J313" s="6"/>
      <c r="K313" s="6">
        <v>2019.0</v>
      </c>
    </row>
    <row r="314" ht="15.0" customHeight="1">
      <c r="A314" s="5" t="s">
        <v>957</v>
      </c>
      <c r="B314" s="6" t="s">
        <v>958</v>
      </c>
      <c r="C314" s="7">
        <v>1.0</v>
      </c>
      <c r="D314" s="7">
        <v>1.0</v>
      </c>
      <c r="E314" s="8">
        <v>43641.0</v>
      </c>
      <c r="F314" s="6" t="s">
        <v>959</v>
      </c>
      <c r="G314" s="6" t="s">
        <v>14</v>
      </c>
      <c r="H314" s="6" t="s">
        <v>20</v>
      </c>
      <c r="I314" s="6"/>
      <c r="J314" s="6"/>
      <c r="K314" s="6">
        <v>2019.0</v>
      </c>
    </row>
    <row r="315" ht="15.0" customHeight="1">
      <c r="A315" s="5" t="s">
        <v>960</v>
      </c>
      <c r="B315" s="6" t="s">
        <v>961</v>
      </c>
      <c r="C315" s="7">
        <v>1.0</v>
      </c>
      <c r="D315" s="7">
        <v>1.0</v>
      </c>
      <c r="E315" s="8">
        <v>43641.0</v>
      </c>
      <c r="F315" s="6" t="s">
        <v>962</v>
      </c>
      <c r="G315" s="6" t="s">
        <v>14</v>
      </c>
      <c r="H315" s="6" t="s">
        <v>20</v>
      </c>
      <c r="I315" s="6"/>
      <c r="J315" s="6"/>
      <c r="K315" s="6">
        <v>2019.0</v>
      </c>
    </row>
    <row r="316" ht="15.0" customHeight="1">
      <c r="A316" s="5" t="s">
        <v>963</v>
      </c>
      <c r="B316" s="6" t="s">
        <v>964</v>
      </c>
      <c r="C316" s="7">
        <v>1.0</v>
      </c>
      <c r="D316" s="7">
        <v>1.0</v>
      </c>
      <c r="E316" s="8">
        <v>43641.0</v>
      </c>
      <c r="F316" s="6" t="s">
        <v>965</v>
      </c>
      <c r="G316" s="6" t="s">
        <v>14</v>
      </c>
      <c r="H316" s="6" t="s">
        <v>20</v>
      </c>
      <c r="I316" s="6"/>
      <c r="J316" s="6"/>
      <c r="K316" s="6">
        <v>2019.0</v>
      </c>
    </row>
    <row r="317" ht="15.0" customHeight="1">
      <c r="A317" s="5" t="s">
        <v>966</v>
      </c>
      <c r="B317" s="6" t="s">
        <v>967</v>
      </c>
      <c r="C317" s="7">
        <v>1.0</v>
      </c>
      <c r="D317" s="7">
        <v>1.0</v>
      </c>
      <c r="E317" s="8">
        <v>43640.0</v>
      </c>
      <c r="F317" s="6" t="s">
        <v>968</v>
      </c>
      <c r="G317" s="6" t="s">
        <v>14</v>
      </c>
      <c r="H317" s="6" t="s">
        <v>20</v>
      </c>
      <c r="I317" s="6"/>
      <c r="J317" s="6"/>
      <c r="K317" s="6">
        <v>2019.0</v>
      </c>
    </row>
    <row r="318" ht="15.0" customHeight="1">
      <c r="A318" s="5" t="s">
        <v>969</v>
      </c>
      <c r="B318" s="6" t="s">
        <v>970</v>
      </c>
      <c r="C318" s="7">
        <v>1.0</v>
      </c>
      <c r="D318" s="7">
        <v>1.0</v>
      </c>
      <c r="E318" s="8">
        <v>43640.0</v>
      </c>
      <c r="F318" s="6" t="s">
        <v>971</v>
      </c>
      <c r="G318" s="6" t="s">
        <v>14</v>
      </c>
      <c r="H318" s="6" t="s">
        <v>20</v>
      </c>
      <c r="I318" s="6"/>
      <c r="J318" s="6"/>
      <c r="K318" s="6">
        <v>2019.0</v>
      </c>
    </row>
    <row r="319" ht="15.0" customHeight="1">
      <c r="A319" s="5" t="s">
        <v>972</v>
      </c>
      <c r="B319" s="6" t="s">
        <v>973</v>
      </c>
      <c r="C319" s="7">
        <v>1.0</v>
      </c>
      <c r="D319" s="7">
        <v>1.0</v>
      </c>
      <c r="E319" s="8">
        <v>43640.0</v>
      </c>
      <c r="F319" s="6" t="s">
        <v>974</v>
      </c>
      <c r="G319" s="6" t="s">
        <v>14</v>
      </c>
      <c r="H319" s="6" t="s">
        <v>20</v>
      </c>
      <c r="I319" s="6"/>
      <c r="J319" s="6"/>
      <c r="K319" s="6">
        <v>2019.0</v>
      </c>
    </row>
    <row r="320" ht="15.0" customHeight="1">
      <c r="A320" s="5" t="s">
        <v>975</v>
      </c>
      <c r="B320" s="6" t="s">
        <v>976</v>
      </c>
      <c r="C320" s="7">
        <v>1.0</v>
      </c>
      <c r="D320" s="7">
        <v>1.0</v>
      </c>
      <c r="E320" s="8">
        <v>43641.0</v>
      </c>
      <c r="F320" s="6" t="s">
        <v>977</v>
      </c>
      <c r="G320" s="6" t="s">
        <v>14</v>
      </c>
      <c r="H320" s="6" t="s">
        <v>20</v>
      </c>
      <c r="I320" s="6"/>
      <c r="J320" s="6"/>
      <c r="K320" s="6">
        <v>2019.0</v>
      </c>
    </row>
    <row r="321" ht="15.0" customHeight="1">
      <c r="A321" s="5" t="s">
        <v>978</v>
      </c>
      <c r="B321" s="6" t="s">
        <v>979</v>
      </c>
      <c r="C321" s="7">
        <v>1.0</v>
      </c>
      <c r="D321" s="7">
        <v>1.0</v>
      </c>
      <c r="E321" s="8">
        <v>43640.0</v>
      </c>
      <c r="F321" s="6" t="s">
        <v>980</v>
      </c>
      <c r="G321" s="6" t="s">
        <v>14</v>
      </c>
      <c r="H321" s="6" t="s">
        <v>20</v>
      </c>
      <c r="I321" s="6"/>
      <c r="J321" s="6"/>
      <c r="K321" s="6">
        <v>2019.0</v>
      </c>
    </row>
    <row r="322" ht="15.0" customHeight="1">
      <c r="A322" s="5" t="s">
        <v>981</v>
      </c>
      <c r="B322" s="6" t="s">
        <v>982</v>
      </c>
      <c r="C322" s="7">
        <v>1.0</v>
      </c>
      <c r="D322" s="7">
        <v>1.0</v>
      </c>
      <c r="E322" s="8">
        <v>43643.0</v>
      </c>
      <c r="F322" s="6" t="s">
        <v>983</v>
      </c>
      <c r="G322" s="6" t="s">
        <v>14</v>
      </c>
      <c r="H322" s="6" t="s">
        <v>20</v>
      </c>
      <c r="I322" s="6"/>
      <c r="J322" s="6"/>
      <c r="K322" s="6">
        <v>2019.0</v>
      </c>
    </row>
    <row r="323" ht="15.0" customHeight="1">
      <c r="A323" s="5" t="s">
        <v>984</v>
      </c>
      <c r="B323" s="6" t="s">
        <v>985</v>
      </c>
      <c r="C323" s="7">
        <v>1.0</v>
      </c>
      <c r="D323" s="7">
        <v>1.0</v>
      </c>
      <c r="E323" s="8">
        <v>43641.0</v>
      </c>
      <c r="F323" s="6" t="s">
        <v>986</v>
      </c>
      <c r="G323" s="6" t="s">
        <v>14</v>
      </c>
      <c r="H323" s="6" t="s">
        <v>20</v>
      </c>
      <c r="I323" s="6"/>
      <c r="J323" s="6"/>
      <c r="K323" s="6">
        <v>2019.0</v>
      </c>
    </row>
    <row r="324" ht="15.0" customHeight="1">
      <c r="A324" s="5" t="s">
        <v>987</v>
      </c>
      <c r="B324" s="6" t="s">
        <v>988</v>
      </c>
      <c r="C324" s="7">
        <v>1.0</v>
      </c>
      <c r="D324" s="7">
        <v>1.0</v>
      </c>
      <c r="E324" s="8">
        <v>43641.0</v>
      </c>
      <c r="F324" s="6" t="s">
        <v>989</v>
      </c>
      <c r="G324" s="6" t="s">
        <v>14</v>
      </c>
      <c r="H324" s="6" t="s">
        <v>20</v>
      </c>
      <c r="I324" s="6"/>
      <c r="J324" s="6"/>
      <c r="K324" s="6">
        <v>2019.0</v>
      </c>
    </row>
    <row r="325" ht="15.0" customHeight="1">
      <c r="A325" s="5" t="s">
        <v>990</v>
      </c>
      <c r="B325" s="6" t="s">
        <v>991</v>
      </c>
      <c r="C325" s="9">
        <v>1.0</v>
      </c>
      <c r="D325" s="7">
        <v>1.0</v>
      </c>
      <c r="E325" s="8">
        <v>43650.0</v>
      </c>
      <c r="F325" s="6" t="s">
        <v>992</v>
      </c>
      <c r="G325" s="6" t="s">
        <v>14</v>
      </c>
      <c r="H325" s="6" t="s">
        <v>20</v>
      </c>
      <c r="I325" s="6"/>
      <c r="J325" s="6"/>
      <c r="K325" s="6">
        <v>2019.0</v>
      </c>
    </row>
    <row r="326" ht="15.0" customHeight="1">
      <c r="A326" s="5" t="s">
        <v>993</v>
      </c>
      <c r="B326" s="6" t="s">
        <v>994</v>
      </c>
      <c r="C326" s="9">
        <v>1.0</v>
      </c>
      <c r="D326" s="7">
        <v>1.0</v>
      </c>
      <c r="E326" s="8">
        <v>43655.0</v>
      </c>
      <c r="F326" s="10" t="s">
        <v>995</v>
      </c>
      <c r="G326" s="6" t="s">
        <v>14</v>
      </c>
      <c r="H326" s="6" t="s">
        <v>20</v>
      </c>
      <c r="I326" s="6"/>
      <c r="J326" s="6"/>
      <c r="K326" s="6">
        <v>2019.0</v>
      </c>
    </row>
    <row r="327" ht="15.0" customHeight="1">
      <c r="A327" s="5" t="s">
        <v>996</v>
      </c>
      <c r="B327" s="6" t="s">
        <v>997</v>
      </c>
      <c r="C327" s="7">
        <v>300.0</v>
      </c>
      <c r="D327" s="7">
        <v>300.0</v>
      </c>
      <c r="E327" s="8">
        <v>43655.0</v>
      </c>
      <c r="F327" s="6" t="s">
        <v>998</v>
      </c>
      <c r="G327" s="6" t="s">
        <v>14</v>
      </c>
      <c r="H327" s="11" t="s">
        <v>999</v>
      </c>
      <c r="I327" s="6" t="s">
        <v>292</v>
      </c>
      <c r="J327" s="6"/>
      <c r="K327" s="6">
        <v>2019.0</v>
      </c>
    </row>
    <row r="328" ht="15.0" customHeight="1">
      <c r="A328" s="5" t="s">
        <v>1000</v>
      </c>
      <c r="B328" s="6" t="s">
        <v>12</v>
      </c>
      <c r="C328" s="7">
        <v>2500.0</v>
      </c>
      <c r="D328" s="7">
        <v>2500.0</v>
      </c>
      <c r="E328" s="8">
        <v>43656.0</v>
      </c>
      <c r="F328" s="6" t="s">
        <v>1001</v>
      </c>
      <c r="G328" s="6" t="s">
        <v>14</v>
      </c>
      <c r="H328" s="6" t="s">
        <v>1002</v>
      </c>
      <c r="I328" s="6" t="s">
        <v>292</v>
      </c>
      <c r="J328" s="6"/>
      <c r="K328" s="6">
        <v>2019.0</v>
      </c>
    </row>
    <row r="329" ht="15.0" customHeight="1">
      <c r="A329" s="5" t="s">
        <v>1003</v>
      </c>
      <c r="B329" s="6" t="s">
        <v>1004</v>
      </c>
      <c r="C329" s="7">
        <v>1.0</v>
      </c>
      <c r="D329" s="7">
        <v>1.0</v>
      </c>
      <c r="E329" s="8">
        <v>43661.0</v>
      </c>
      <c r="F329" s="6" t="s">
        <v>1005</v>
      </c>
      <c r="G329" s="6" t="s">
        <v>14</v>
      </c>
      <c r="H329" s="6" t="s">
        <v>20</v>
      </c>
      <c r="I329" s="6"/>
      <c r="J329" s="6"/>
      <c r="K329" s="6">
        <v>2019.0</v>
      </c>
    </row>
    <row r="330" ht="15.0" customHeight="1">
      <c r="A330" s="6" t="s">
        <v>1006</v>
      </c>
      <c r="B330" s="6" t="s">
        <v>1007</v>
      </c>
      <c r="C330" s="9">
        <v>173600.0</v>
      </c>
      <c r="D330" s="7">
        <v>173600.0</v>
      </c>
      <c r="E330" s="8">
        <v>43649.0</v>
      </c>
      <c r="F330" s="6" t="s">
        <v>1008</v>
      </c>
      <c r="G330" s="6" t="s">
        <v>283</v>
      </c>
      <c r="H330" s="6" t="s">
        <v>1009</v>
      </c>
      <c r="I330" s="6" t="s">
        <v>292</v>
      </c>
      <c r="J330" s="6"/>
      <c r="K330" s="6">
        <v>2019.0</v>
      </c>
    </row>
    <row r="331" ht="15.0" customHeight="1">
      <c r="A331" s="5" t="s">
        <v>1010</v>
      </c>
      <c r="B331" s="6" t="s">
        <v>625</v>
      </c>
      <c r="C331" s="7">
        <v>1.0</v>
      </c>
      <c r="D331" s="7">
        <v>1.0</v>
      </c>
      <c r="E331" s="8">
        <v>43665.0</v>
      </c>
      <c r="F331" s="6" t="s">
        <v>1011</v>
      </c>
      <c r="G331" s="6" t="s">
        <v>14</v>
      </c>
      <c r="H331" s="6" t="s">
        <v>20</v>
      </c>
      <c r="I331" s="6"/>
      <c r="J331" s="6"/>
      <c r="K331" s="6">
        <v>2019.0</v>
      </c>
    </row>
    <row r="332" ht="15.0" customHeight="1">
      <c r="A332" s="5" t="s">
        <v>1012</v>
      </c>
      <c r="B332" s="6" t="s">
        <v>625</v>
      </c>
      <c r="C332" s="7">
        <v>1.0</v>
      </c>
      <c r="D332" s="7">
        <v>1.0</v>
      </c>
      <c r="E332" s="8">
        <v>43671.0</v>
      </c>
      <c r="F332" s="6" t="s">
        <v>1013</v>
      </c>
      <c r="G332" s="6" t="s">
        <v>14</v>
      </c>
      <c r="H332" s="6" t="s">
        <v>20</v>
      </c>
      <c r="I332" s="6"/>
      <c r="J332" s="6"/>
      <c r="K332" s="6">
        <v>2019.0</v>
      </c>
    </row>
    <row r="333" ht="15.0" customHeight="1">
      <c r="A333" s="6" t="s">
        <v>1014</v>
      </c>
      <c r="B333" s="6" t="s">
        <v>1015</v>
      </c>
      <c r="C333" s="9">
        <v>1.0</v>
      </c>
      <c r="D333" s="7">
        <v>1.0</v>
      </c>
      <c r="E333" s="8">
        <v>43655.0</v>
      </c>
      <c r="F333" s="6" t="s">
        <v>1016</v>
      </c>
      <c r="G333" s="6" t="s">
        <v>14</v>
      </c>
      <c r="H333" s="6" t="s">
        <v>20</v>
      </c>
      <c r="I333" s="6"/>
      <c r="J333" s="6"/>
      <c r="K333" s="6">
        <v>2019.0</v>
      </c>
    </row>
    <row r="334" ht="15.0" customHeight="1">
      <c r="A334" s="5" t="s">
        <v>1017</v>
      </c>
      <c r="B334" s="6" t="s">
        <v>1018</v>
      </c>
      <c r="C334" s="7">
        <v>1.0</v>
      </c>
      <c r="D334" s="7">
        <v>1.0</v>
      </c>
      <c r="E334" s="8">
        <v>43668.0</v>
      </c>
      <c r="F334" s="6" t="s">
        <v>1019</v>
      </c>
      <c r="G334" s="6" t="s">
        <v>283</v>
      </c>
      <c r="H334" s="6" t="s">
        <v>1020</v>
      </c>
      <c r="I334" s="6" t="s">
        <v>1021</v>
      </c>
      <c r="J334" s="6"/>
      <c r="K334" s="6">
        <v>2019.0</v>
      </c>
    </row>
    <row r="335" ht="15.0" customHeight="1">
      <c r="A335" s="5" t="s">
        <v>1022</v>
      </c>
      <c r="B335" s="6" t="s">
        <v>1023</v>
      </c>
      <c r="C335" s="7">
        <v>761500.0</v>
      </c>
      <c r="D335" s="7">
        <v>761500.0</v>
      </c>
      <c r="E335" s="8">
        <v>43663.0</v>
      </c>
      <c r="F335" s="6" t="s">
        <v>1024</v>
      </c>
      <c r="G335" s="6" t="s">
        <v>283</v>
      </c>
      <c r="H335" s="6" t="s">
        <v>1025</v>
      </c>
      <c r="I335" s="6" t="s">
        <v>16</v>
      </c>
      <c r="J335" s="6"/>
      <c r="K335" s="6">
        <v>2019.0</v>
      </c>
    </row>
    <row r="336" ht="15.0" customHeight="1">
      <c r="A336" s="5" t="s">
        <v>1026</v>
      </c>
      <c r="B336" s="6" t="s">
        <v>1027</v>
      </c>
      <c r="C336" s="7">
        <v>1.0</v>
      </c>
      <c r="D336" s="7">
        <v>1.0</v>
      </c>
      <c r="E336" s="8">
        <v>43677.0</v>
      </c>
      <c r="F336" s="6" t="s">
        <v>1028</v>
      </c>
      <c r="G336" s="6" t="s">
        <v>14</v>
      </c>
      <c r="H336" s="6" t="s">
        <v>20</v>
      </c>
      <c r="I336" s="6"/>
      <c r="J336" s="6"/>
      <c r="K336" s="6">
        <v>2019.0</v>
      </c>
    </row>
    <row r="337" ht="15.0" customHeight="1">
      <c r="A337" s="6" t="s">
        <v>1029</v>
      </c>
      <c r="B337" s="6" t="s">
        <v>1030</v>
      </c>
      <c r="C337" s="9">
        <v>1.0</v>
      </c>
      <c r="D337" s="7">
        <v>1.0</v>
      </c>
      <c r="E337" s="8">
        <v>43683.0</v>
      </c>
      <c r="F337" s="6" t="s">
        <v>1031</v>
      </c>
      <c r="G337" s="6" t="s">
        <v>14</v>
      </c>
      <c r="H337" s="6" t="s">
        <v>20</v>
      </c>
      <c r="I337" s="6"/>
      <c r="J337" s="6"/>
      <c r="K337" s="6">
        <v>2019.0</v>
      </c>
    </row>
    <row r="338" ht="15.0" customHeight="1">
      <c r="A338" s="6" t="s">
        <v>1032</v>
      </c>
      <c r="B338" s="6" t="s">
        <v>1033</v>
      </c>
      <c r="C338" s="9">
        <v>1.0</v>
      </c>
      <c r="D338" s="7">
        <v>1.0</v>
      </c>
      <c r="E338" s="8">
        <v>43683.0</v>
      </c>
      <c r="F338" s="6" t="s">
        <v>1034</v>
      </c>
      <c r="G338" s="6" t="s">
        <v>14</v>
      </c>
      <c r="H338" s="6" t="s">
        <v>20</v>
      </c>
      <c r="I338" s="6"/>
      <c r="J338" s="6"/>
      <c r="K338" s="6">
        <v>2019.0</v>
      </c>
    </row>
    <row r="339" ht="15.0" customHeight="1">
      <c r="A339" s="5" t="s">
        <v>1035</v>
      </c>
      <c r="B339" s="6" t="s">
        <v>1036</v>
      </c>
      <c r="C339" s="9">
        <v>1.0</v>
      </c>
      <c r="D339" s="7">
        <v>1.0</v>
      </c>
      <c r="E339" s="8">
        <v>43683.0</v>
      </c>
      <c r="F339" s="6" t="s">
        <v>1037</v>
      </c>
      <c r="G339" s="6" t="s">
        <v>14</v>
      </c>
      <c r="H339" s="6" t="s">
        <v>20</v>
      </c>
      <c r="I339" s="6"/>
      <c r="J339" s="6"/>
      <c r="K339" s="6">
        <v>2019.0</v>
      </c>
    </row>
    <row r="340" ht="15.0" customHeight="1">
      <c r="A340" s="5" t="s">
        <v>1038</v>
      </c>
      <c r="B340" s="6" t="s">
        <v>1039</v>
      </c>
      <c r="C340" s="7">
        <v>1.0</v>
      </c>
      <c r="D340" s="7">
        <v>1.0</v>
      </c>
      <c r="E340" s="8">
        <v>43690.0</v>
      </c>
      <c r="F340" s="6" t="s">
        <v>1040</v>
      </c>
      <c r="G340" s="6" t="s">
        <v>283</v>
      </c>
      <c r="H340" s="6" t="s">
        <v>1041</v>
      </c>
      <c r="I340" s="6" t="s">
        <v>16</v>
      </c>
      <c r="J340" s="6"/>
      <c r="K340" s="6">
        <v>2019.0</v>
      </c>
    </row>
    <row r="341" ht="15.0" customHeight="1">
      <c r="A341" s="5" t="s">
        <v>1042</v>
      </c>
      <c r="B341" s="6" t="s">
        <v>1043</v>
      </c>
      <c r="C341" s="7">
        <v>1.0</v>
      </c>
      <c r="D341" s="7">
        <v>1.0</v>
      </c>
      <c r="E341" s="8">
        <v>43686.0</v>
      </c>
      <c r="F341" s="6" t="s">
        <v>1044</v>
      </c>
      <c r="G341" s="6" t="s">
        <v>283</v>
      </c>
      <c r="H341" s="6" t="s">
        <v>1045</v>
      </c>
      <c r="I341" s="6" t="s">
        <v>16</v>
      </c>
      <c r="J341" s="6"/>
      <c r="K341" s="6">
        <v>2019.0</v>
      </c>
    </row>
    <row r="342" ht="15.0" customHeight="1">
      <c r="A342" s="5" t="s">
        <v>1046</v>
      </c>
      <c r="B342" s="6" t="s">
        <v>625</v>
      </c>
      <c r="C342" s="7">
        <v>1.0</v>
      </c>
      <c r="D342" s="7">
        <v>1.0</v>
      </c>
      <c r="E342" s="8">
        <v>43707.0</v>
      </c>
      <c r="F342" s="6" t="s">
        <v>1047</v>
      </c>
      <c r="G342" s="6" t="s">
        <v>14</v>
      </c>
      <c r="H342" s="6" t="s">
        <v>20</v>
      </c>
      <c r="I342" s="6"/>
      <c r="J342" s="6"/>
      <c r="K342" s="6">
        <v>2019.0</v>
      </c>
    </row>
    <row r="343" ht="15.0" customHeight="1">
      <c r="A343" s="5" t="s">
        <v>1048</v>
      </c>
      <c r="B343" s="6" t="s">
        <v>1049</v>
      </c>
      <c r="C343" s="7">
        <v>1.0</v>
      </c>
      <c r="D343" s="7">
        <v>1.0</v>
      </c>
      <c r="E343" s="8">
        <v>43692.0</v>
      </c>
      <c r="F343" s="6" t="s">
        <v>1050</v>
      </c>
      <c r="G343" s="6" t="s">
        <v>14</v>
      </c>
      <c r="H343" s="6" t="s">
        <v>20</v>
      </c>
      <c r="I343" s="6"/>
      <c r="J343" s="6"/>
      <c r="K343" s="6">
        <v>2019.0</v>
      </c>
    </row>
    <row r="344" ht="15.0" customHeight="1">
      <c r="A344" s="5" t="s">
        <v>1051</v>
      </c>
      <c r="B344" s="6" t="s">
        <v>1052</v>
      </c>
      <c r="C344" s="7">
        <v>1.0</v>
      </c>
      <c r="D344" s="7">
        <v>1.0</v>
      </c>
      <c r="E344" s="8">
        <v>43692.0</v>
      </c>
      <c r="F344" s="6" t="s">
        <v>1053</v>
      </c>
      <c r="G344" s="6" t="s">
        <v>14</v>
      </c>
      <c r="H344" s="6" t="s">
        <v>20</v>
      </c>
      <c r="I344" s="6"/>
      <c r="J344" s="6"/>
      <c r="K344" s="6">
        <v>2019.0</v>
      </c>
    </row>
    <row r="345" ht="15.0" customHeight="1">
      <c r="A345" s="5" t="s">
        <v>1054</v>
      </c>
      <c r="B345" s="6" t="s">
        <v>1055</v>
      </c>
      <c r="C345" s="7">
        <v>1.0</v>
      </c>
      <c r="D345" s="7">
        <v>1.0</v>
      </c>
      <c r="E345" s="8">
        <v>43692.0</v>
      </c>
      <c r="F345" s="6" t="s">
        <v>1056</v>
      </c>
      <c r="G345" s="6" t="s">
        <v>14</v>
      </c>
      <c r="H345" s="6" t="s">
        <v>20</v>
      </c>
      <c r="I345" s="6"/>
      <c r="J345" s="6"/>
      <c r="K345" s="6">
        <v>2019.0</v>
      </c>
    </row>
    <row r="346" ht="15.0" customHeight="1">
      <c r="A346" s="5" t="s">
        <v>1057</v>
      </c>
      <c r="B346" s="6" t="s">
        <v>1058</v>
      </c>
      <c r="C346" s="7">
        <v>1.0</v>
      </c>
      <c r="D346" s="7">
        <v>1.0</v>
      </c>
      <c r="E346" s="8">
        <v>43692.0</v>
      </c>
      <c r="F346" s="6" t="s">
        <v>1059</v>
      </c>
      <c r="G346" s="6" t="s">
        <v>14</v>
      </c>
      <c r="H346" s="6" t="s">
        <v>20</v>
      </c>
      <c r="I346" s="6"/>
      <c r="J346" s="6"/>
      <c r="K346" s="6">
        <v>2019.0</v>
      </c>
    </row>
    <row r="347" ht="15.0" customHeight="1">
      <c r="A347" s="5" t="s">
        <v>1060</v>
      </c>
      <c r="B347" s="6" t="s">
        <v>1061</v>
      </c>
      <c r="C347" s="7">
        <v>1.0</v>
      </c>
      <c r="D347" s="7">
        <v>1.0</v>
      </c>
      <c r="E347" s="8">
        <v>43692.0</v>
      </c>
      <c r="F347" s="6" t="s">
        <v>1062</v>
      </c>
      <c r="G347" s="6" t="s">
        <v>14</v>
      </c>
      <c r="H347" s="6" t="s">
        <v>20</v>
      </c>
      <c r="I347" s="6"/>
      <c r="J347" s="6"/>
      <c r="K347" s="6">
        <v>2019.0</v>
      </c>
    </row>
    <row r="348" ht="15.0" customHeight="1">
      <c r="A348" s="5" t="s">
        <v>1063</v>
      </c>
      <c r="B348" s="6" t="s">
        <v>1064</v>
      </c>
      <c r="C348" s="7">
        <v>1.0</v>
      </c>
      <c r="D348" s="7">
        <v>1.0</v>
      </c>
      <c r="E348" s="8">
        <v>43692.0</v>
      </c>
      <c r="F348" s="6" t="s">
        <v>1065</v>
      </c>
      <c r="G348" s="6" t="s">
        <v>14</v>
      </c>
      <c r="H348" s="6" t="s">
        <v>20</v>
      </c>
      <c r="I348" s="6"/>
      <c r="J348" s="6"/>
      <c r="K348" s="6">
        <v>2019.0</v>
      </c>
    </row>
    <row r="349" ht="15.0" customHeight="1">
      <c r="A349" s="5" t="s">
        <v>1066</v>
      </c>
      <c r="B349" s="6" t="s">
        <v>1067</v>
      </c>
      <c r="C349" s="7">
        <v>1.0</v>
      </c>
      <c r="D349" s="7">
        <v>1.0</v>
      </c>
      <c r="E349" s="8">
        <v>43692.0</v>
      </c>
      <c r="F349" s="6" t="s">
        <v>1068</v>
      </c>
      <c r="G349" s="6" t="s">
        <v>14</v>
      </c>
      <c r="H349" s="6" t="s">
        <v>20</v>
      </c>
      <c r="I349" s="6"/>
      <c r="J349" s="6"/>
      <c r="K349" s="6">
        <v>2019.0</v>
      </c>
    </row>
    <row r="350" ht="15.0" customHeight="1">
      <c r="A350" s="5" t="s">
        <v>1069</v>
      </c>
      <c r="B350" s="6" t="s">
        <v>1070</v>
      </c>
      <c r="C350" s="7">
        <v>1.0</v>
      </c>
      <c r="D350" s="7">
        <v>1.0</v>
      </c>
      <c r="E350" s="8">
        <v>43692.0</v>
      </c>
      <c r="F350" s="6" t="s">
        <v>1071</v>
      </c>
      <c r="G350" s="6" t="s">
        <v>14</v>
      </c>
      <c r="H350" s="6" t="s">
        <v>20</v>
      </c>
      <c r="I350" s="6"/>
      <c r="J350" s="6"/>
      <c r="K350" s="6">
        <v>2019.0</v>
      </c>
    </row>
    <row r="351" ht="15.0" customHeight="1">
      <c r="A351" s="5" t="s">
        <v>1072</v>
      </c>
      <c r="B351" s="6" t="s">
        <v>1073</v>
      </c>
      <c r="C351" s="7">
        <v>1.0</v>
      </c>
      <c r="D351" s="7">
        <v>1.0</v>
      </c>
      <c r="E351" s="8">
        <v>43692.0</v>
      </c>
      <c r="F351" s="6" t="s">
        <v>1074</v>
      </c>
      <c r="G351" s="6" t="s">
        <v>14</v>
      </c>
      <c r="H351" s="6" t="s">
        <v>20</v>
      </c>
      <c r="I351" s="6"/>
      <c r="J351" s="6"/>
      <c r="K351" s="6">
        <v>2019.0</v>
      </c>
    </row>
    <row r="352" ht="15.0" customHeight="1">
      <c r="A352" s="5" t="s">
        <v>1075</v>
      </c>
      <c r="B352" s="6" t="s">
        <v>1076</v>
      </c>
      <c r="C352" s="7">
        <v>1.0</v>
      </c>
      <c r="D352" s="7">
        <v>1.0</v>
      </c>
      <c r="E352" s="8">
        <v>43692.0</v>
      </c>
      <c r="F352" s="6" t="s">
        <v>1077</v>
      </c>
      <c r="G352" s="6" t="s">
        <v>14</v>
      </c>
      <c r="H352" s="6" t="s">
        <v>20</v>
      </c>
      <c r="I352" s="6"/>
      <c r="J352" s="6"/>
      <c r="K352" s="6">
        <v>2019.0</v>
      </c>
    </row>
    <row r="353" ht="15.0" customHeight="1">
      <c r="A353" s="5" t="s">
        <v>1078</v>
      </c>
      <c r="B353" s="6" t="s">
        <v>1079</v>
      </c>
      <c r="C353" s="7">
        <v>1.0</v>
      </c>
      <c r="D353" s="7">
        <v>1.0</v>
      </c>
      <c r="E353" s="8">
        <v>43692.0</v>
      </c>
      <c r="F353" s="6" t="s">
        <v>1080</v>
      </c>
      <c r="G353" s="6" t="s">
        <v>14</v>
      </c>
      <c r="H353" s="6" t="s">
        <v>20</v>
      </c>
      <c r="I353" s="6"/>
      <c r="J353" s="6"/>
      <c r="K353" s="6">
        <v>2019.0</v>
      </c>
    </row>
    <row r="354" ht="15.0" customHeight="1">
      <c r="A354" s="5" t="s">
        <v>1081</v>
      </c>
      <c r="B354" s="6" t="s">
        <v>1082</v>
      </c>
      <c r="C354" s="7">
        <v>1.0</v>
      </c>
      <c r="D354" s="7">
        <v>1.0</v>
      </c>
      <c r="E354" s="8">
        <v>43692.0</v>
      </c>
      <c r="F354" s="6" t="s">
        <v>1083</v>
      </c>
      <c r="G354" s="6" t="s">
        <v>14</v>
      </c>
      <c r="H354" s="6" t="s">
        <v>20</v>
      </c>
      <c r="I354" s="6"/>
      <c r="J354" s="6"/>
      <c r="K354" s="6">
        <v>2019.0</v>
      </c>
    </row>
    <row r="355" ht="15.0" customHeight="1">
      <c r="A355" s="5" t="s">
        <v>1084</v>
      </c>
      <c r="B355" s="6" t="s">
        <v>1085</v>
      </c>
      <c r="C355" s="7">
        <v>1.0</v>
      </c>
      <c r="D355" s="7">
        <v>1.0</v>
      </c>
      <c r="E355" s="8">
        <v>43693.0</v>
      </c>
      <c r="F355" s="6" t="s">
        <v>1086</v>
      </c>
      <c r="G355" s="6" t="s">
        <v>14</v>
      </c>
      <c r="H355" s="6" t="s">
        <v>20</v>
      </c>
      <c r="I355" s="6"/>
      <c r="J355" s="6"/>
      <c r="K355" s="6">
        <v>2019.0</v>
      </c>
    </row>
    <row r="356" ht="15.0" customHeight="1">
      <c r="A356" s="5" t="s">
        <v>1087</v>
      </c>
      <c r="B356" s="6" t="s">
        <v>1088</v>
      </c>
      <c r="C356" s="7">
        <v>1.0</v>
      </c>
      <c r="D356" s="7">
        <v>1.0</v>
      </c>
      <c r="E356" s="8">
        <v>43693.0</v>
      </c>
      <c r="F356" s="6" t="s">
        <v>1089</v>
      </c>
      <c r="G356" s="6" t="s">
        <v>14</v>
      </c>
      <c r="H356" s="6" t="s">
        <v>20</v>
      </c>
      <c r="I356" s="6"/>
      <c r="J356" s="6"/>
      <c r="K356" s="6">
        <v>2019.0</v>
      </c>
    </row>
    <row r="357" ht="15.0" customHeight="1">
      <c r="A357" s="5" t="s">
        <v>1090</v>
      </c>
      <c r="B357" s="6" t="s">
        <v>1091</v>
      </c>
      <c r="C357" s="7">
        <v>1.0</v>
      </c>
      <c r="D357" s="7">
        <v>1.0</v>
      </c>
      <c r="E357" s="8">
        <v>43693.0</v>
      </c>
      <c r="F357" s="6" t="s">
        <v>1092</v>
      </c>
      <c r="G357" s="6" t="s">
        <v>14</v>
      </c>
      <c r="H357" s="6" t="s">
        <v>20</v>
      </c>
      <c r="I357" s="6"/>
      <c r="J357" s="6"/>
      <c r="K357" s="6">
        <v>2019.0</v>
      </c>
    </row>
    <row r="358" ht="15.0" customHeight="1">
      <c r="A358" s="5" t="s">
        <v>1093</v>
      </c>
      <c r="B358" s="6" t="s">
        <v>1094</v>
      </c>
      <c r="C358" s="7">
        <v>1.0</v>
      </c>
      <c r="D358" s="7">
        <v>1.0</v>
      </c>
      <c r="E358" s="8">
        <v>43700.0</v>
      </c>
      <c r="F358" s="6" t="s">
        <v>1095</v>
      </c>
      <c r="G358" s="6" t="s">
        <v>14</v>
      </c>
      <c r="H358" s="6" t="s">
        <v>20</v>
      </c>
      <c r="I358" s="6"/>
      <c r="J358" s="6"/>
      <c r="K358" s="6">
        <v>2019.0</v>
      </c>
    </row>
    <row r="359" ht="15.0" customHeight="1">
      <c r="A359" s="5" t="s">
        <v>1096</v>
      </c>
      <c r="B359" s="6" t="s">
        <v>1097</v>
      </c>
      <c r="C359" s="7">
        <v>1.0</v>
      </c>
      <c r="D359" s="7">
        <v>1.0</v>
      </c>
      <c r="E359" s="8">
        <v>43693.0</v>
      </c>
      <c r="F359" s="6" t="s">
        <v>1098</v>
      </c>
      <c r="G359" s="6" t="s">
        <v>14</v>
      </c>
      <c r="H359" s="6" t="s">
        <v>20</v>
      </c>
      <c r="I359" s="6"/>
      <c r="J359" s="6"/>
      <c r="K359" s="6">
        <v>2019.0</v>
      </c>
    </row>
    <row r="360" ht="15.0" customHeight="1">
      <c r="A360" s="5" t="s">
        <v>1099</v>
      </c>
      <c r="B360" s="6" t="s">
        <v>1100</v>
      </c>
      <c r="C360" s="7">
        <v>1.0</v>
      </c>
      <c r="D360" s="7">
        <v>1.0</v>
      </c>
      <c r="E360" s="8">
        <v>43693.0</v>
      </c>
      <c r="F360" s="6" t="s">
        <v>1101</v>
      </c>
      <c r="G360" s="6" t="s">
        <v>14</v>
      </c>
      <c r="H360" s="6" t="s">
        <v>20</v>
      </c>
      <c r="I360" s="6"/>
      <c r="J360" s="6"/>
      <c r="K360" s="6">
        <v>2019.0</v>
      </c>
    </row>
    <row r="361" ht="15.0" customHeight="1">
      <c r="A361" s="5" t="s">
        <v>1102</v>
      </c>
      <c r="B361" s="6" t="s">
        <v>1103</v>
      </c>
      <c r="C361" s="7">
        <v>1.0</v>
      </c>
      <c r="D361" s="7">
        <v>1.0</v>
      </c>
      <c r="E361" s="8">
        <v>43693.0</v>
      </c>
      <c r="F361" s="6" t="s">
        <v>1104</v>
      </c>
      <c r="G361" s="6" t="s">
        <v>14</v>
      </c>
      <c r="H361" s="6" t="s">
        <v>20</v>
      </c>
      <c r="I361" s="6"/>
      <c r="J361" s="6"/>
      <c r="K361" s="6">
        <v>2019.0</v>
      </c>
    </row>
    <row r="362" ht="15.0" customHeight="1">
      <c r="A362" s="5" t="s">
        <v>1105</v>
      </c>
      <c r="B362" s="6" t="s">
        <v>1106</v>
      </c>
      <c r="C362" s="7">
        <v>1.0</v>
      </c>
      <c r="D362" s="7">
        <v>1.0</v>
      </c>
      <c r="E362" s="8">
        <v>43693.0</v>
      </c>
      <c r="F362" s="6" t="s">
        <v>1107</v>
      </c>
      <c r="G362" s="6" t="s">
        <v>14</v>
      </c>
      <c r="H362" s="6" t="s">
        <v>20</v>
      </c>
      <c r="I362" s="6"/>
      <c r="J362" s="6"/>
      <c r="K362" s="6">
        <v>2019.0</v>
      </c>
    </row>
    <row r="363" ht="15.0" customHeight="1">
      <c r="A363" s="5" t="s">
        <v>1108</v>
      </c>
      <c r="B363" s="6" t="s">
        <v>1109</v>
      </c>
      <c r="C363" s="7">
        <v>1.0</v>
      </c>
      <c r="D363" s="7">
        <v>1.0</v>
      </c>
      <c r="E363" s="8">
        <v>43693.0</v>
      </c>
      <c r="F363" s="6" t="s">
        <v>1110</v>
      </c>
      <c r="G363" s="6" t="s">
        <v>14</v>
      </c>
      <c r="H363" s="6" t="s">
        <v>20</v>
      </c>
      <c r="I363" s="6"/>
      <c r="J363" s="6"/>
      <c r="K363" s="6">
        <v>2019.0</v>
      </c>
    </row>
    <row r="364" ht="15.0" customHeight="1">
      <c r="A364" s="5" t="s">
        <v>1111</v>
      </c>
      <c r="B364" s="6" t="s">
        <v>1112</v>
      </c>
      <c r="C364" s="7">
        <v>1.0</v>
      </c>
      <c r="D364" s="7">
        <v>1.0</v>
      </c>
      <c r="E364" s="8">
        <v>43697.0</v>
      </c>
      <c r="F364" s="6" t="s">
        <v>1113</v>
      </c>
      <c r="G364" s="6" t="s">
        <v>14</v>
      </c>
      <c r="H364" s="6" t="s">
        <v>20</v>
      </c>
      <c r="I364" s="6"/>
      <c r="J364" s="6"/>
      <c r="K364" s="6">
        <v>2019.0</v>
      </c>
    </row>
    <row r="365" ht="15.0" customHeight="1">
      <c r="A365" s="5" t="s">
        <v>1114</v>
      </c>
      <c r="B365" s="6" t="s">
        <v>1115</v>
      </c>
      <c r="C365" s="7">
        <v>1.0</v>
      </c>
      <c r="D365" s="7">
        <v>1.0</v>
      </c>
      <c r="E365" s="8">
        <v>43697.0</v>
      </c>
      <c r="F365" s="6" t="s">
        <v>1116</v>
      </c>
      <c r="G365" s="6" t="s">
        <v>14</v>
      </c>
      <c r="H365" s="6" t="s">
        <v>20</v>
      </c>
      <c r="I365" s="6"/>
      <c r="J365" s="6"/>
      <c r="K365" s="6">
        <v>2019.0</v>
      </c>
    </row>
    <row r="366" ht="15.0" customHeight="1">
      <c r="A366" s="5" t="s">
        <v>1117</v>
      </c>
      <c r="B366" s="6" t="s">
        <v>1118</v>
      </c>
      <c r="C366" s="7">
        <v>1.0</v>
      </c>
      <c r="D366" s="7">
        <v>1.0</v>
      </c>
      <c r="E366" s="8">
        <v>43692.0</v>
      </c>
      <c r="F366" s="6" t="s">
        <v>1119</v>
      </c>
      <c r="G366" s="6" t="s">
        <v>14</v>
      </c>
      <c r="H366" s="6" t="s">
        <v>20</v>
      </c>
      <c r="I366" s="6"/>
      <c r="J366" s="6"/>
      <c r="K366" s="6">
        <v>2019.0</v>
      </c>
    </row>
    <row r="367" ht="15.0" customHeight="1">
      <c r="A367" s="5" t="s">
        <v>1120</v>
      </c>
      <c r="B367" s="6" t="s">
        <v>1121</v>
      </c>
      <c r="C367" s="7">
        <v>1.0</v>
      </c>
      <c r="D367" s="7">
        <v>1.0</v>
      </c>
      <c r="E367" s="8">
        <v>43692.0</v>
      </c>
      <c r="F367" s="6" t="s">
        <v>1122</v>
      </c>
      <c r="G367" s="6" t="s">
        <v>14</v>
      </c>
      <c r="H367" s="6" t="s">
        <v>20</v>
      </c>
      <c r="I367" s="6"/>
      <c r="J367" s="6"/>
      <c r="K367" s="6">
        <v>2019.0</v>
      </c>
    </row>
    <row r="368" ht="15.0" customHeight="1">
      <c r="A368" s="5" t="s">
        <v>1123</v>
      </c>
      <c r="B368" s="6" t="s">
        <v>1124</v>
      </c>
      <c r="C368" s="7">
        <v>1.0</v>
      </c>
      <c r="D368" s="7">
        <v>1.0</v>
      </c>
      <c r="E368" s="8">
        <v>43693.0</v>
      </c>
      <c r="F368" s="6" t="s">
        <v>1125</v>
      </c>
      <c r="G368" s="6" t="s">
        <v>14</v>
      </c>
      <c r="H368" s="6" t="s">
        <v>20</v>
      </c>
      <c r="I368" s="6"/>
      <c r="J368" s="6"/>
      <c r="K368" s="6">
        <v>2019.0</v>
      </c>
    </row>
    <row r="369" ht="15.0" customHeight="1">
      <c r="A369" s="5" t="s">
        <v>1126</v>
      </c>
      <c r="B369" s="6" t="s">
        <v>1127</v>
      </c>
      <c r="C369" s="7">
        <v>1.0</v>
      </c>
      <c r="D369" s="7">
        <v>1.0</v>
      </c>
      <c r="E369" s="8">
        <v>43693.0</v>
      </c>
      <c r="F369" s="6" t="s">
        <v>1128</v>
      </c>
      <c r="G369" s="6" t="s">
        <v>14</v>
      </c>
      <c r="H369" s="6" t="s">
        <v>20</v>
      </c>
      <c r="I369" s="6"/>
      <c r="J369" s="6"/>
      <c r="K369" s="6">
        <v>2019.0</v>
      </c>
    </row>
    <row r="370" ht="15.0" customHeight="1">
      <c r="A370" s="5" t="s">
        <v>1129</v>
      </c>
      <c r="B370" s="6" t="s">
        <v>1130</v>
      </c>
      <c r="C370" s="7">
        <v>1.0</v>
      </c>
      <c r="D370" s="7">
        <v>1.0</v>
      </c>
      <c r="E370" s="8">
        <v>43692.0</v>
      </c>
      <c r="F370" s="6" t="s">
        <v>1131</v>
      </c>
      <c r="G370" s="6" t="s">
        <v>14</v>
      </c>
      <c r="H370" s="6" t="s">
        <v>20</v>
      </c>
      <c r="I370" s="6"/>
      <c r="J370" s="6"/>
      <c r="K370" s="6">
        <v>2019.0</v>
      </c>
    </row>
    <row r="371" ht="15.0" customHeight="1">
      <c r="A371" s="5" t="s">
        <v>1132</v>
      </c>
      <c r="B371" s="6" t="s">
        <v>1133</v>
      </c>
      <c r="C371" s="7">
        <v>1.0</v>
      </c>
      <c r="D371" s="7">
        <v>1.0</v>
      </c>
      <c r="E371" s="8">
        <v>43692.0</v>
      </c>
      <c r="F371" s="6" t="s">
        <v>1134</v>
      </c>
      <c r="G371" s="6" t="s">
        <v>14</v>
      </c>
      <c r="H371" s="6" t="s">
        <v>20</v>
      </c>
      <c r="I371" s="6"/>
      <c r="J371" s="6"/>
      <c r="K371" s="6">
        <v>2019.0</v>
      </c>
    </row>
    <row r="372" ht="15.0" customHeight="1">
      <c r="A372" s="5" t="s">
        <v>1135</v>
      </c>
      <c r="B372" s="6" t="s">
        <v>1136</v>
      </c>
      <c r="C372" s="7">
        <v>1.0</v>
      </c>
      <c r="D372" s="7">
        <v>1.0</v>
      </c>
      <c r="E372" s="8">
        <v>43692.0</v>
      </c>
      <c r="F372" s="6" t="s">
        <v>1137</v>
      </c>
      <c r="G372" s="6" t="s">
        <v>14</v>
      </c>
      <c r="H372" s="6" t="s">
        <v>20</v>
      </c>
      <c r="I372" s="6"/>
      <c r="J372" s="6"/>
      <c r="K372" s="6">
        <v>2019.0</v>
      </c>
    </row>
    <row r="373" ht="15.0" customHeight="1">
      <c r="A373" s="5" t="s">
        <v>1138</v>
      </c>
      <c r="B373" s="6" t="s">
        <v>1139</v>
      </c>
      <c r="C373" s="7">
        <v>1.0</v>
      </c>
      <c r="D373" s="7">
        <v>1.0</v>
      </c>
      <c r="E373" s="8">
        <v>43692.0</v>
      </c>
      <c r="F373" s="6" t="s">
        <v>1140</v>
      </c>
      <c r="G373" s="6" t="s">
        <v>14</v>
      </c>
      <c r="H373" s="6" t="s">
        <v>20</v>
      </c>
      <c r="I373" s="6"/>
      <c r="J373" s="6"/>
      <c r="K373" s="6">
        <v>2019.0</v>
      </c>
    </row>
    <row r="374" ht="15.0" customHeight="1">
      <c r="A374" s="5" t="s">
        <v>1141</v>
      </c>
      <c r="B374" s="6" t="s">
        <v>1142</v>
      </c>
      <c r="C374" s="7">
        <v>1.0</v>
      </c>
      <c r="D374" s="7">
        <v>1.0</v>
      </c>
      <c r="E374" s="8">
        <v>43692.0</v>
      </c>
      <c r="F374" s="6" t="s">
        <v>1143</v>
      </c>
      <c r="G374" s="6" t="s">
        <v>14</v>
      </c>
      <c r="H374" s="6" t="s">
        <v>20</v>
      </c>
      <c r="I374" s="6"/>
      <c r="J374" s="6"/>
      <c r="K374" s="6">
        <v>2019.0</v>
      </c>
    </row>
    <row r="375" ht="15.0" customHeight="1">
      <c r="A375" s="5" t="s">
        <v>1144</v>
      </c>
      <c r="B375" s="6" t="s">
        <v>1145</v>
      </c>
      <c r="C375" s="7">
        <v>1.0</v>
      </c>
      <c r="D375" s="7">
        <v>1.0</v>
      </c>
      <c r="E375" s="8">
        <v>43692.0</v>
      </c>
      <c r="F375" s="6" t="s">
        <v>1146</v>
      </c>
      <c r="G375" s="6" t="s">
        <v>14</v>
      </c>
      <c r="H375" s="6" t="s">
        <v>20</v>
      </c>
      <c r="I375" s="6"/>
      <c r="J375" s="6"/>
      <c r="K375" s="6">
        <v>2019.0</v>
      </c>
    </row>
    <row r="376" ht="15.0" customHeight="1">
      <c r="A376" s="5" t="s">
        <v>1147</v>
      </c>
      <c r="B376" s="6" t="s">
        <v>1148</v>
      </c>
      <c r="C376" s="7">
        <v>1.0</v>
      </c>
      <c r="D376" s="7">
        <v>1.0</v>
      </c>
      <c r="E376" s="8">
        <v>43692.0</v>
      </c>
      <c r="F376" s="6" t="s">
        <v>1149</v>
      </c>
      <c r="G376" s="6" t="s">
        <v>14</v>
      </c>
      <c r="H376" s="6" t="s">
        <v>20</v>
      </c>
      <c r="I376" s="6"/>
      <c r="J376" s="6"/>
      <c r="K376" s="6">
        <v>2019.0</v>
      </c>
    </row>
    <row r="377" ht="15.0" customHeight="1">
      <c r="A377" s="5" t="s">
        <v>1150</v>
      </c>
      <c r="B377" s="6" t="s">
        <v>1151</v>
      </c>
      <c r="C377" s="7">
        <v>1.0</v>
      </c>
      <c r="D377" s="7">
        <v>1.0</v>
      </c>
      <c r="E377" s="8">
        <v>43692.0</v>
      </c>
      <c r="F377" s="6" t="s">
        <v>1152</v>
      </c>
      <c r="G377" s="6" t="s">
        <v>14</v>
      </c>
      <c r="H377" s="6" t="s">
        <v>20</v>
      </c>
      <c r="I377" s="6"/>
      <c r="J377" s="6"/>
      <c r="K377" s="6">
        <v>2019.0</v>
      </c>
    </row>
    <row r="378" ht="15.0" customHeight="1">
      <c r="A378" s="5" t="s">
        <v>1153</v>
      </c>
      <c r="B378" s="6" t="s">
        <v>1154</v>
      </c>
      <c r="C378" s="7">
        <v>1.0</v>
      </c>
      <c r="D378" s="7">
        <v>1.0</v>
      </c>
      <c r="E378" s="8">
        <v>43692.0</v>
      </c>
      <c r="F378" s="6" t="s">
        <v>1155</v>
      </c>
      <c r="G378" s="6" t="s">
        <v>14</v>
      </c>
      <c r="H378" s="6" t="s">
        <v>20</v>
      </c>
      <c r="I378" s="6"/>
      <c r="J378" s="6"/>
      <c r="K378" s="6">
        <v>2019.0</v>
      </c>
    </row>
    <row r="379" ht="15.0" customHeight="1">
      <c r="A379" s="5" t="s">
        <v>1156</v>
      </c>
      <c r="B379" s="6" t="s">
        <v>1157</v>
      </c>
      <c r="C379" s="7">
        <v>1.0</v>
      </c>
      <c r="D379" s="7">
        <v>1.0</v>
      </c>
      <c r="E379" s="8">
        <v>43692.0</v>
      </c>
      <c r="F379" s="6" t="s">
        <v>1158</v>
      </c>
      <c r="G379" s="6" t="s">
        <v>14</v>
      </c>
      <c r="H379" s="6" t="s">
        <v>20</v>
      </c>
      <c r="I379" s="6"/>
      <c r="J379" s="6"/>
      <c r="K379" s="6">
        <v>2019.0</v>
      </c>
    </row>
    <row r="380" ht="15.0" customHeight="1">
      <c r="A380" s="5" t="s">
        <v>1159</v>
      </c>
      <c r="B380" s="6" t="s">
        <v>1160</v>
      </c>
      <c r="C380" s="7">
        <v>1.0</v>
      </c>
      <c r="D380" s="7">
        <v>1.0</v>
      </c>
      <c r="E380" s="8">
        <v>43692.0</v>
      </c>
      <c r="F380" s="6" t="s">
        <v>1161</v>
      </c>
      <c r="G380" s="6" t="s">
        <v>14</v>
      </c>
      <c r="H380" s="6" t="s">
        <v>20</v>
      </c>
      <c r="I380" s="6"/>
      <c r="J380" s="6"/>
      <c r="K380" s="6">
        <v>2019.0</v>
      </c>
    </row>
    <row r="381" ht="15.0" customHeight="1">
      <c r="A381" s="5" t="s">
        <v>1162</v>
      </c>
      <c r="B381" s="6" t="s">
        <v>1163</v>
      </c>
      <c r="C381" s="7">
        <v>1.0</v>
      </c>
      <c r="D381" s="7">
        <v>1.0</v>
      </c>
      <c r="E381" s="8">
        <v>43692.0</v>
      </c>
      <c r="F381" s="6" t="s">
        <v>1164</v>
      </c>
      <c r="G381" s="6" t="s">
        <v>14</v>
      </c>
      <c r="H381" s="6" t="s">
        <v>20</v>
      </c>
      <c r="I381" s="6"/>
      <c r="J381" s="6"/>
      <c r="K381" s="6">
        <v>2019.0</v>
      </c>
    </row>
    <row r="382" ht="15.0" customHeight="1">
      <c r="A382" s="5" t="s">
        <v>1165</v>
      </c>
      <c r="B382" s="6" t="s">
        <v>1166</v>
      </c>
      <c r="C382" s="7">
        <v>1.0</v>
      </c>
      <c r="D382" s="7">
        <v>1.0</v>
      </c>
      <c r="E382" s="8">
        <v>43692.0</v>
      </c>
      <c r="F382" s="6" t="s">
        <v>1167</v>
      </c>
      <c r="G382" s="6" t="s">
        <v>14</v>
      </c>
      <c r="H382" s="6" t="s">
        <v>20</v>
      </c>
      <c r="I382" s="6"/>
      <c r="J382" s="6"/>
      <c r="K382" s="6">
        <v>2019.0</v>
      </c>
    </row>
    <row r="383" ht="15.0" customHeight="1">
      <c r="A383" s="5" t="s">
        <v>1168</v>
      </c>
      <c r="B383" s="6" t="s">
        <v>1169</v>
      </c>
      <c r="C383" s="7">
        <v>1.0</v>
      </c>
      <c r="D383" s="7">
        <v>1.0</v>
      </c>
      <c r="E383" s="8">
        <v>43692.0</v>
      </c>
      <c r="F383" s="6" t="s">
        <v>1170</v>
      </c>
      <c r="G383" s="6" t="s">
        <v>14</v>
      </c>
      <c r="H383" s="6" t="s">
        <v>20</v>
      </c>
      <c r="I383" s="6"/>
      <c r="J383" s="6"/>
      <c r="K383" s="6">
        <v>2019.0</v>
      </c>
    </row>
    <row r="384" ht="15.0" customHeight="1">
      <c r="A384" s="5" t="s">
        <v>1171</v>
      </c>
      <c r="B384" s="6" t="s">
        <v>1172</v>
      </c>
      <c r="C384" s="7">
        <v>1.0</v>
      </c>
      <c r="D384" s="7">
        <v>1.0</v>
      </c>
      <c r="E384" s="8">
        <v>43692.0</v>
      </c>
      <c r="F384" s="6" t="s">
        <v>1173</v>
      </c>
      <c r="G384" s="6" t="s">
        <v>14</v>
      </c>
      <c r="H384" s="6" t="s">
        <v>20</v>
      </c>
      <c r="I384" s="6"/>
      <c r="J384" s="6"/>
      <c r="K384" s="6">
        <v>2019.0</v>
      </c>
    </row>
    <row r="385" ht="15.0" customHeight="1">
      <c r="A385" s="5" t="s">
        <v>1174</v>
      </c>
      <c r="B385" s="6" t="s">
        <v>1175</v>
      </c>
      <c r="C385" s="7">
        <v>1.0</v>
      </c>
      <c r="D385" s="7">
        <v>1.0</v>
      </c>
      <c r="E385" s="8">
        <v>43692.0</v>
      </c>
      <c r="F385" s="6" t="s">
        <v>1176</v>
      </c>
      <c r="G385" s="6" t="s">
        <v>14</v>
      </c>
      <c r="H385" s="6" t="s">
        <v>20</v>
      </c>
      <c r="I385" s="6"/>
      <c r="J385" s="6"/>
      <c r="K385" s="6">
        <v>2019.0</v>
      </c>
    </row>
    <row r="386" ht="15.0" customHeight="1">
      <c r="A386" s="5" t="s">
        <v>1177</v>
      </c>
      <c r="B386" s="6" t="s">
        <v>1178</v>
      </c>
      <c r="C386" s="7">
        <v>1.0</v>
      </c>
      <c r="D386" s="7">
        <v>1.0</v>
      </c>
      <c r="E386" s="8">
        <v>43692.0</v>
      </c>
      <c r="F386" s="6" t="s">
        <v>1179</v>
      </c>
      <c r="G386" s="6" t="s">
        <v>14</v>
      </c>
      <c r="H386" s="6" t="s">
        <v>20</v>
      </c>
      <c r="I386" s="6"/>
      <c r="J386" s="6"/>
      <c r="K386" s="6">
        <v>2019.0</v>
      </c>
    </row>
    <row r="387" ht="15.0" customHeight="1">
      <c r="A387" s="5" t="s">
        <v>1180</v>
      </c>
      <c r="B387" s="6" t="s">
        <v>1181</v>
      </c>
      <c r="C387" s="7">
        <v>1.0</v>
      </c>
      <c r="D387" s="7">
        <v>1.0</v>
      </c>
      <c r="E387" s="8">
        <v>43692.0</v>
      </c>
      <c r="F387" s="6" t="s">
        <v>1182</v>
      </c>
      <c r="G387" s="6" t="s">
        <v>14</v>
      </c>
      <c r="H387" s="6" t="s">
        <v>20</v>
      </c>
      <c r="I387" s="6"/>
      <c r="J387" s="6"/>
      <c r="K387" s="6">
        <v>2019.0</v>
      </c>
    </row>
    <row r="388" ht="15.0" customHeight="1">
      <c r="A388" s="5" t="s">
        <v>1183</v>
      </c>
      <c r="B388" s="6" t="s">
        <v>1184</v>
      </c>
      <c r="C388" s="7">
        <v>1.0</v>
      </c>
      <c r="D388" s="7">
        <v>1.0</v>
      </c>
      <c r="E388" s="8">
        <v>43693.0</v>
      </c>
      <c r="F388" s="6" t="s">
        <v>1185</v>
      </c>
      <c r="G388" s="6" t="s">
        <v>14</v>
      </c>
      <c r="H388" s="6" t="s">
        <v>20</v>
      </c>
      <c r="I388" s="6"/>
      <c r="J388" s="6"/>
      <c r="K388" s="6">
        <v>2019.0</v>
      </c>
    </row>
    <row r="389" ht="15.0" customHeight="1">
      <c r="A389" s="5" t="s">
        <v>1186</v>
      </c>
      <c r="B389" s="6" t="s">
        <v>1187</v>
      </c>
      <c r="C389" s="7">
        <v>1.0</v>
      </c>
      <c r="D389" s="7">
        <v>1.0</v>
      </c>
      <c r="E389" s="8">
        <v>43693.0</v>
      </c>
      <c r="F389" s="6" t="s">
        <v>1188</v>
      </c>
      <c r="G389" s="6" t="s">
        <v>14</v>
      </c>
      <c r="H389" s="6" t="s">
        <v>20</v>
      </c>
      <c r="I389" s="6"/>
      <c r="J389" s="6"/>
      <c r="K389" s="6">
        <v>2019.0</v>
      </c>
    </row>
    <row r="390" ht="15.0" customHeight="1">
      <c r="A390" s="5" t="s">
        <v>1189</v>
      </c>
      <c r="B390" s="6" t="s">
        <v>1190</v>
      </c>
      <c r="C390" s="7">
        <v>1.0</v>
      </c>
      <c r="D390" s="7">
        <v>1.0</v>
      </c>
      <c r="E390" s="8">
        <v>43693.0</v>
      </c>
      <c r="F390" s="6" t="s">
        <v>1191</v>
      </c>
      <c r="G390" s="6" t="s">
        <v>14</v>
      </c>
      <c r="H390" s="6" t="s">
        <v>20</v>
      </c>
      <c r="I390" s="6"/>
      <c r="J390" s="6"/>
      <c r="K390" s="6">
        <v>2019.0</v>
      </c>
    </row>
    <row r="391" ht="15.0" customHeight="1">
      <c r="A391" s="5" t="s">
        <v>1192</v>
      </c>
      <c r="B391" s="6" t="s">
        <v>1193</v>
      </c>
      <c r="C391" s="7">
        <v>1.0</v>
      </c>
      <c r="D391" s="7">
        <v>1.0</v>
      </c>
      <c r="E391" s="8">
        <v>43693.0</v>
      </c>
      <c r="F391" s="6" t="s">
        <v>1194</v>
      </c>
      <c r="G391" s="6" t="s">
        <v>14</v>
      </c>
      <c r="H391" s="6" t="s">
        <v>20</v>
      </c>
      <c r="I391" s="6"/>
      <c r="J391" s="6"/>
      <c r="K391" s="6">
        <v>2019.0</v>
      </c>
    </row>
    <row r="392" ht="15.0" customHeight="1">
      <c r="A392" s="5" t="s">
        <v>1195</v>
      </c>
      <c r="B392" s="6" t="s">
        <v>1196</v>
      </c>
      <c r="C392" s="7">
        <v>1.0</v>
      </c>
      <c r="D392" s="7">
        <v>1.0</v>
      </c>
      <c r="E392" s="8">
        <v>43692.0</v>
      </c>
      <c r="F392" s="6" t="s">
        <v>1197</v>
      </c>
      <c r="G392" s="6" t="s">
        <v>14</v>
      </c>
      <c r="H392" s="6" t="s">
        <v>20</v>
      </c>
      <c r="I392" s="6"/>
      <c r="J392" s="6"/>
      <c r="K392" s="6">
        <v>2019.0</v>
      </c>
    </row>
    <row r="393" ht="15.0" customHeight="1">
      <c r="A393" s="5" t="s">
        <v>1198</v>
      </c>
      <c r="B393" s="6" t="s">
        <v>1199</v>
      </c>
      <c r="C393" s="7">
        <v>1.0</v>
      </c>
      <c r="D393" s="7">
        <v>1.0</v>
      </c>
      <c r="E393" s="8">
        <v>43692.0</v>
      </c>
      <c r="F393" s="6" t="s">
        <v>1200</v>
      </c>
      <c r="G393" s="6" t="s">
        <v>14</v>
      </c>
      <c r="H393" s="6" t="s">
        <v>20</v>
      </c>
      <c r="I393" s="6"/>
      <c r="J393" s="6"/>
      <c r="K393" s="6">
        <v>2019.0</v>
      </c>
    </row>
    <row r="394" ht="15.0" customHeight="1">
      <c r="A394" s="5" t="s">
        <v>1201</v>
      </c>
      <c r="B394" s="6" t="s">
        <v>1202</v>
      </c>
      <c r="C394" s="7">
        <v>1.0</v>
      </c>
      <c r="D394" s="7">
        <v>1.0</v>
      </c>
      <c r="E394" s="8">
        <v>43692.0</v>
      </c>
      <c r="F394" s="6" t="s">
        <v>1203</v>
      </c>
      <c r="G394" s="6" t="s">
        <v>14</v>
      </c>
      <c r="H394" s="6" t="s">
        <v>20</v>
      </c>
      <c r="I394" s="6"/>
      <c r="J394" s="6"/>
      <c r="K394" s="6">
        <v>2019.0</v>
      </c>
    </row>
    <row r="395" ht="15.0" customHeight="1">
      <c r="A395" s="5" t="s">
        <v>1204</v>
      </c>
      <c r="B395" s="6" t="s">
        <v>1205</v>
      </c>
      <c r="C395" s="7">
        <v>1.0</v>
      </c>
      <c r="D395" s="7">
        <v>1.0</v>
      </c>
      <c r="E395" s="8">
        <v>43692.0</v>
      </c>
      <c r="F395" s="6" t="s">
        <v>1206</v>
      </c>
      <c r="G395" s="6" t="s">
        <v>14</v>
      </c>
      <c r="H395" s="6" t="s">
        <v>20</v>
      </c>
      <c r="I395" s="6"/>
      <c r="J395" s="6"/>
      <c r="K395" s="6">
        <v>2019.0</v>
      </c>
    </row>
    <row r="396" ht="15.0" customHeight="1">
      <c r="A396" s="5" t="s">
        <v>1207</v>
      </c>
      <c r="B396" s="6" t="s">
        <v>1208</v>
      </c>
      <c r="C396" s="7">
        <v>1.0</v>
      </c>
      <c r="D396" s="7">
        <v>1.0</v>
      </c>
      <c r="E396" s="8">
        <v>43692.0</v>
      </c>
      <c r="F396" s="6" t="s">
        <v>1209</v>
      </c>
      <c r="G396" s="6" t="s">
        <v>14</v>
      </c>
      <c r="H396" s="6" t="s">
        <v>20</v>
      </c>
      <c r="I396" s="6"/>
      <c r="J396" s="6"/>
      <c r="K396" s="6">
        <v>2019.0</v>
      </c>
    </row>
    <row r="397" ht="15.0" customHeight="1">
      <c r="A397" s="5" t="s">
        <v>1210</v>
      </c>
      <c r="B397" s="6" t="s">
        <v>1211</v>
      </c>
      <c r="C397" s="7">
        <v>1.0</v>
      </c>
      <c r="D397" s="7">
        <v>1.0</v>
      </c>
      <c r="E397" s="8">
        <v>43693.0</v>
      </c>
      <c r="F397" s="6" t="s">
        <v>1212</v>
      </c>
      <c r="G397" s="6" t="s">
        <v>14</v>
      </c>
      <c r="H397" s="6" t="s">
        <v>20</v>
      </c>
      <c r="I397" s="6"/>
      <c r="J397" s="6"/>
      <c r="K397" s="6">
        <v>2019.0</v>
      </c>
    </row>
    <row r="398" ht="15.0" customHeight="1">
      <c r="A398" s="5" t="s">
        <v>1213</v>
      </c>
      <c r="B398" s="6" t="s">
        <v>1214</v>
      </c>
      <c r="C398" s="7">
        <v>1.0</v>
      </c>
      <c r="D398" s="7">
        <v>1.0</v>
      </c>
      <c r="E398" s="8">
        <v>43693.0</v>
      </c>
      <c r="F398" s="6" t="s">
        <v>1215</v>
      </c>
      <c r="G398" s="6" t="s">
        <v>14</v>
      </c>
      <c r="H398" s="6" t="s">
        <v>20</v>
      </c>
      <c r="I398" s="6"/>
      <c r="J398" s="6"/>
      <c r="K398" s="6">
        <v>2019.0</v>
      </c>
    </row>
    <row r="399" ht="15.0" customHeight="1">
      <c r="A399" s="5" t="s">
        <v>1216</v>
      </c>
      <c r="B399" s="6" t="s">
        <v>1217</v>
      </c>
      <c r="C399" s="7">
        <v>1.0</v>
      </c>
      <c r="D399" s="7">
        <v>1.0</v>
      </c>
      <c r="E399" s="8">
        <v>43697.0</v>
      </c>
      <c r="F399" s="6" t="s">
        <v>1218</v>
      </c>
      <c r="G399" s="6" t="s">
        <v>14</v>
      </c>
      <c r="H399" s="6" t="s">
        <v>20</v>
      </c>
      <c r="I399" s="6"/>
      <c r="J399" s="6"/>
      <c r="K399" s="6">
        <v>2019.0</v>
      </c>
    </row>
    <row r="400" ht="15.0" customHeight="1">
      <c r="A400" s="5" t="s">
        <v>1219</v>
      </c>
      <c r="B400" s="6" t="s">
        <v>1220</v>
      </c>
      <c r="C400" s="7">
        <v>1.0</v>
      </c>
      <c r="D400" s="7">
        <v>1.0</v>
      </c>
      <c r="E400" s="8">
        <v>43697.0</v>
      </c>
      <c r="F400" s="6" t="s">
        <v>1221</v>
      </c>
      <c r="G400" s="6" t="s">
        <v>14</v>
      </c>
      <c r="H400" s="6" t="s">
        <v>20</v>
      </c>
      <c r="I400" s="6"/>
      <c r="J400" s="6"/>
      <c r="K400" s="6">
        <v>2019.0</v>
      </c>
    </row>
    <row r="401" ht="15.0" customHeight="1">
      <c r="A401" s="5" t="s">
        <v>1222</v>
      </c>
      <c r="B401" s="6" t="s">
        <v>1223</v>
      </c>
      <c r="C401" s="7">
        <v>1.0</v>
      </c>
      <c r="D401" s="7">
        <v>1.0</v>
      </c>
      <c r="E401" s="8">
        <v>43697.0</v>
      </c>
      <c r="F401" s="6" t="s">
        <v>1224</v>
      </c>
      <c r="G401" s="6" t="s">
        <v>14</v>
      </c>
      <c r="H401" s="6" t="s">
        <v>20</v>
      </c>
      <c r="I401" s="6"/>
      <c r="J401" s="6"/>
      <c r="K401" s="6">
        <v>2019.0</v>
      </c>
    </row>
    <row r="402" ht="15.0" customHeight="1">
      <c r="A402" s="5" t="s">
        <v>1225</v>
      </c>
      <c r="B402" s="6" t="s">
        <v>1226</v>
      </c>
      <c r="C402" s="7">
        <v>1.0</v>
      </c>
      <c r="D402" s="7">
        <v>1.0</v>
      </c>
      <c r="E402" s="8">
        <v>43697.0</v>
      </c>
      <c r="F402" s="6" t="s">
        <v>1227</v>
      </c>
      <c r="G402" s="6" t="s">
        <v>14</v>
      </c>
      <c r="H402" s="6" t="s">
        <v>20</v>
      </c>
      <c r="I402" s="6"/>
      <c r="J402" s="6"/>
      <c r="K402" s="6">
        <v>2019.0</v>
      </c>
    </row>
    <row r="403" ht="15.0" customHeight="1">
      <c r="A403" s="5" t="s">
        <v>1228</v>
      </c>
      <c r="B403" s="6" t="s">
        <v>1229</v>
      </c>
      <c r="C403" s="7">
        <v>1.0</v>
      </c>
      <c r="D403" s="7">
        <v>1.0</v>
      </c>
      <c r="E403" s="8">
        <v>43697.0</v>
      </c>
      <c r="F403" s="6" t="s">
        <v>1230</v>
      </c>
      <c r="G403" s="6" t="s">
        <v>14</v>
      </c>
      <c r="H403" s="6" t="s">
        <v>20</v>
      </c>
      <c r="I403" s="6"/>
      <c r="J403" s="6"/>
      <c r="K403" s="6">
        <v>2019.0</v>
      </c>
    </row>
    <row r="404" ht="15.0" customHeight="1">
      <c r="A404" s="5" t="s">
        <v>1231</v>
      </c>
      <c r="B404" s="6" t="s">
        <v>1232</v>
      </c>
      <c r="C404" s="7">
        <v>1.0</v>
      </c>
      <c r="D404" s="7">
        <v>1.0</v>
      </c>
      <c r="E404" s="8">
        <v>43697.0</v>
      </c>
      <c r="F404" s="6" t="s">
        <v>1233</v>
      </c>
      <c r="G404" s="6" t="s">
        <v>14</v>
      </c>
      <c r="H404" s="6" t="s">
        <v>20</v>
      </c>
      <c r="I404" s="6"/>
      <c r="J404" s="6"/>
      <c r="K404" s="6">
        <v>2019.0</v>
      </c>
    </row>
    <row r="405" ht="15.0" customHeight="1">
      <c r="A405" s="5" t="s">
        <v>1234</v>
      </c>
      <c r="B405" s="6" t="s">
        <v>1235</v>
      </c>
      <c r="C405" s="7">
        <v>1.0</v>
      </c>
      <c r="D405" s="7">
        <v>1.0</v>
      </c>
      <c r="E405" s="8">
        <v>43697.0</v>
      </c>
      <c r="F405" s="6" t="s">
        <v>1236</v>
      </c>
      <c r="G405" s="6" t="s">
        <v>14</v>
      </c>
      <c r="H405" s="6" t="s">
        <v>20</v>
      </c>
      <c r="I405" s="6"/>
      <c r="J405" s="6"/>
      <c r="K405" s="6">
        <v>2019.0</v>
      </c>
    </row>
    <row r="406" ht="15.0" customHeight="1">
      <c r="A406" s="5" t="s">
        <v>1237</v>
      </c>
      <c r="B406" s="6" t="s">
        <v>1238</v>
      </c>
      <c r="C406" s="7">
        <v>1.0</v>
      </c>
      <c r="D406" s="7">
        <v>1.0</v>
      </c>
      <c r="E406" s="8">
        <v>43697.0</v>
      </c>
      <c r="F406" s="6" t="s">
        <v>1239</v>
      </c>
      <c r="G406" s="6" t="s">
        <v>14</v>
      </c>
      <c r="H406" s="6" t="s">
        <v>20</v>
      </c>
      <c r="I406" s="6"/>
      <c r="J406" s="6"/>
      <c r="K406" s="6">
        <v>2019.0</v>
      </c>
    </row>
    <row r="407" ht="15.0" customHeight="1">
      <c r="A407" s="5" t="s">
        <v>1240</v>
      </c>
      <c r="B407" s="6" t="s">
        <v>1241</v>
      </c>
      <c r="C407" s="7">
        <v>1.0</v>
      </c>
      <c r="D407" s="7">
        <v>1.0</v>
      </c>
      <c r="E407" s="8">
        <v>43697.0</v>
      </c>
      <c r="F407" s="6" t="s">
        <v>1242</v>
      </c>
      <c r="G407" s="6" t="s">
        <v>14</v>
      </c>
      <c r="H407" s="6" t="s">
        <v>20</v>
      </c>
      <c r="I407" s="6"/>
      <c r="J407" s="6"/>
      <c r="K407" s="6">
        <v>2019.0</v>
      </c>
    </row>
    <row r="408" ht="15.0" customHeight="1">
      <c r="A408" s="5" t="s">
        <v>1243</v>
      </c>
      <c r="B408" s="6" t="s">
        <v>1244</v>
      </c>
      <c r="C408" s="9">
        <v>1.0</v>
      </c>
      <c r="D408" s="7">
        <v>1.0</v>
      </c>
      <c r="E408" s="8">
        <v>43711.0</v>
      </c>
      <c r="F408" s="6" t="s">
        <v>1245</v>
      </c>
      <c r="G408" s="6" t="s">
        <v>14</v>
      </c>
      <c r="H408" s="6" t="s">
        <v>20</v>
      </c>
      <c r="I408" s="6"/>
      <c r="J408" s="6"/>
      <c r="K408" s="6">
        <v>2019.0</v>
      </c>
    </row>
    <row r="409" ht="15.0" customHeight="1">
      <c r="A409" s="5" t="s">
        <v>1246</v>
      </c>
      <c r="B409" s="6" t="s">
        <v>1247</v>
      </c>
      <c r="C409" s="9">
        <v>1.0</v>
      </c>
      <c r="D409" s="7">
        <v>1.0</v>
      </c>
      <c r="E409" s="8">
        <v>43711.0</v>
      </c>
      <c r="F409" s="6" t="s">
        <v>1248</v>
      </c>
      <c r="G409" s="6" t="s">
        <v>14</v>
      </c>
      <c r="H409" s="6" t="s">
        <v>20</v>
      </c>
      <c r="I409" s="6"/>
      <c r="J409" s="6"/>
      <c r="K409" s="6">
        <v>2019.0</v>
      </c>
    </row>
    <row r="410" ht="15.0" customHeight="1">
      <c r="A410" s="5" t="s">
        <v>1249</v>
      </c>
      <c r="B410" s="6" t="s">
        <v>1250</v>
      </c>
      <c r="C410" s="9">
        <v>1.0</v>
      </c>
      <c r="D410" s="7">
        <v>1.0</v>
      </c>
      <c r="E410" s="8">
        <v>43710.0</v>
      </c>
      <c r="F410" s="6" t="s">
        <v>1251</v>
      </c>
      <c r="G410" s="6" t="s">
        <v>14</v>
      </c>
      <c r="H410" s="6" t="s">
        <v>20</v>
      </c>
      <c r="I410" s="6"/>
      <c r="J410" s="6"/>
      <c r="K410" s="6">
        <v>2019.0</v>
      </c>
    </row>
    <row r="411" ht="15.0" customHeight="1">
      <c r="A411" s="5" t="s">
        <v>1252</v>
      </c>
      <c r="B411" s="6" t="s">
        <v>1253</v>
      </c>
      <c r="C411" s="9">
        <v>1.0</v>
      </c>
      <c r="D411" s="7">
        <v>1.0</v>
      </c>
      <c r="E411" s="8">
        <v>43711.0</v>
      </c>
      <c r="F411" s="6" t="s">
        <v>1254</v>
      </c>
      <c r="G411" s="6" t="s">
        <v>14</v>
      </c>
      <c r="H411" s="6" t="s">
        <v>20</v>
      </c>
      <c r="I411" s="6"/>
      <c r="J411" s="6"/>
      <c r="K411" s="6">
        <v>2019.0</v>
      </c>
    </row>
    <row r="412" ht="15.0" customHeight="1">
      <c r="A412" s="5" t="s">
        <v>1255</v>
      </c>
      <c r="B412" s="6" t="s">
        <v>1256</v>
      </c>
      <c r="C412" s="9">
        <v>1.0</v>
      </c>
      <c r="D412" s="7">
        <v>1.0</v>
      </c>
      <c r="E412" s="8">
        <v>43711.0</v>
      </c>
      <c r="F412" s="6" t="s">
        <v>1257</v>
      </c>
      <c r="G412" s="6" t="s">
        <v>14</v>
      </c>
      <c r="H412" s="6" t="s">
        <v>20</v>
      </c>
      <c r="I412" s="6"/>
      <c r="J412" s="6"/>
      <c r="K412" s="6">
        <v>2019.0</v>
      </c>
    </row>
    <row r="413" ht="15.0" customHeight="1">
      <c r="A413" s="5" t="s">
        <v>1258</v>
      </c>
      <c r="B413" s="6" t="s">
        <v>1259</v>
      </c>
      <c r="C413" s="9">
        <v>1.0</v>
      </c>
      <c r="D413" s="7">
        <v>1.0</v>
      </c>
      <c r="E413" s="8">
        <v>43711.0</v>
      </c>
      <c r="F413" s="6" t="s">
        <v>1260</v>
      </c>
      <c r="G413" s="6" t="s">
        <v>14</v>
      </c>
      <c r="H413" s="6" t="s">
        <v>20</v>
      </c>
      <c r="I413" s="6"/>
      <c r="J413" s="6"/>
      <c r="K413" s="6">
        <v>2019.0</v>
      </c>
    </row>
    <row r="414" ht="15.0" customHeight="1">
      <c r="A414" s="5" t="s">
        <v>1261</v>
      </c>
      <c r="B414" s="6" t="s">
        <v>1262</v>
      </c>
      <c r="C414" s="9">
        <v>1.0</v>
      </c>
      <c r="D414" s="7">
        <v>1.0</v>
      </c>
      <c r="E414" s="8">
        <v>43711.0</v>
      </c>
      <c r="F414" s="6" t="s">
        <v>1263</v>
      </c>
      <c r="G414" s="6" t="s">
        <v>14</v>
      </c>
      <c r="H414" s="6" t="s">
        <v>20</v>
      </c>
      <c r="I414" s="6"/>
      <c r="J414" s="6"/>
      <c r="K414" s="6">
        <v>2019.0</v>
      </c>
    </row>
    <row r="415" ht="15.0" customHeight="1">
      <c r="A415" s="5" t="s">
        <v>1264</v>
      </c>
      <c r="B415" s="6" t="s">
        <v>1265</v>
      </c>
      <c r="C415" s="9">
        <v>1.0</v>
      </c>
      <c r="D415" s="7">
        <v>1.0</v>
      </c>
      <c r="E415" s="8">
        <v>43713.0</v>
      </c>
      <c r="F415" s="6" t="s">
        <v>1266</v>
      </c>
      <c r="G415" s="6" t="s">
        <v>14</v>
      </c>
      <c r="H415" s="6" t="s">
        <v>20</v>
      </c>
      <c r="I415" s="6"/>
      <c r="J415" s="6"/>
      <c r="K415" s="6">
        <v>2019.0</v>
      </c>
    </row>
    <row r="416" ht="15.0" customHeight="1">
      <c r="A416" s="5" t="s">
        <v>1267</v>
      </c>
      <c r="B416" s="6" t="s">
        <v>1268</v>
      </c>
      <c r="C416" s="9">
        <v>1.0</v>
      </c>
      <c r="D416" s="7">
        <v>1.0</v>
      </c>
      <c r="E416" s="8">
        <v>43713.0</v>
      </c>
      <c r="F416" s="6" t="s">
        <v>1269</v>
      </c>
      <c r="G416" s="6" t="s">
        <v>14</v>
      </c>
      <c r="H416" s="6" t="s">
        <v>20</v>
      </c>
      <c r="I416" s="6"/>
      <c r="J416" s="6"/>
      <c r="K416" s="6">
        <v>2019.0</v>
      </c>
    </row>
    <row r="417" ht="15.0" customHeight="1">
      <c r="A417" s="5" t="s">
        <v>1270</v>
      </c>
      <c r="B417" s="6" t="s">
        <v>1271</v>
      </c>
      <c r="C417" s="9">
        <v>1.0</v>
      </c>
      <c r="D417" s="7">
        <v>1.0</v>
      </c>
      <c r="E417" s="8">
        <v>43717.0</v>
      </c>
      <c r="F417" s="6" t="s">
        <v>1272</v>
      </c>
      <c r="G417" s="6" t="s">
        <v>14</v>
      </c>
      <c r="H417" s="6" t="s">
        <v>20</v>
      </c>
      <c r="I417" s="6"/>
      <c r="J417" s="6"/>
      <c r="K417" s="6">
        <v>2019.0</v>
      </c>
    </row>
    <row r="418" ht="15.0" customHeight="1">
      <c r="A418" s="5" t="s">
        <v>1273</v>
      </c>
      <c r="B418" s="6" t="s">
        <v>1274</v>
      </c>
      <c r="C418" s="9">
        <v>1.0</v>
      </c>
      <c r="D418" s="7">
        <v>1.0</v>
      </c>
      <c r="E418" s="8">
        <v>43727.0</v>
      </c>
      <c r="F418" s="6" t="s">
        <v>1275</v>
      </c>
      <c r="G418" s="6" t="s">
        <v>14</v>
      </c>
      <c r="H418" s="6" t="s">
        <v>20</v>
      </c>
      <c r="I418" s="6"/>
      <c r="J418" s="6"/>
      <c r="K418" s="6">
        <v>2019.0</v>
      </c>
    </row>
    <row r="419" ht="15.0" customHeight="1">
      <c r="A419" s="5" t="s">
        <v>1276</v>
      </c>
      <c r="B419" s="6" t="s">
        <v>682</v>
      </c>
      <c r="C419" s="7">
        <v>2.417732625E7</v>
      </c>
      <c r="D419" s="7">
        <v>12000.0</v>
      </c>
      <c r="E419" s="8">
        <v>43726.0</v>
      </c>
      <c r="F419" s="6" t="s">
        <v>1277</v>
      </c>
      <c r="G419" s="6" t="s">
        <v>14</v>
      </c>
      <c r="H419" s="6" t="s">
        <v>20</v>
      </c>
      <c r="I419" s="6"/>
      <c r="J419" s="6"/>
      <c r="K419" s="6">
        <v>2019.0</v>
      </c>
    </row>
    <row r="420" ht="15.0" customHeight="1">
      <c r="A420" s="5" t="s">
        <v>1278</v>
      </c>
      <c r="B420" s="6" t="s">
        <v>625</v>
      </c>
      <c r="C420" s="9">
        <v>1.0</v>
      </c>
      <c r="D420" s="7">
        <v>1.0</v>
      </c>
      <c r="E420" s="8">
        <v>43746.0</v>
      </c>
      <c r="F420" s="6" t="s">
        <v>1279</v>
      </c>
      <c r="G420" s="6" t="s">
        <v>14</v>
      </c>
      <c r="H420" s="6" t="s">
        <v>20</v>
      </c>
      <c r="I420" s="6"/>
      <c r="J420" s="6"/>
      <c r="K420" s="6">
        <v>2019.0</v>
      </c>
    </row>
    <row r="421" ht="15.0" customHeight="1">
      <c r="A421" s="5" t="s">
        <v>1280</v>
      </c>
      <c r="B421" s="6" t="s">
        <v>625</v>
      </c>
      <c r="C421" s="9">
        <v>1.0</v>
      </c>
      <c r="D421" s="7">
        <v>1.0</v>
      </c>
      <c r="E421" s="8">
        <v>43746.0</v>
      </c>
      <c r="F421" s="6" t="s">
        <v>1281</v>
      </c>
      <c r="G421" s="6" t="s">
        <v>14</v>
      </c>
      <c r="H421" s="6" t="s">
        <v>20</v>
      </c>
      <c r="I421" s="6"/>
      <c r="J421" s="6"/>
      <c r="K421" s="6">
        <v>2019.0</v>
      </c>
    </row>
    <row r="422" ht="15.0" customHeight="1">
      <c r="A422" s="5" t="s">
        <v>1282</v>
      </c>
      <c r="B422" s="6" t="s">
        <v>12</v>
      </c>
      <c r="C422" s="9">
        <v>35350.0</v>
      </c>
      <c r="D422" s="7">
        <v>35350.0</v>
      </c>
      <c r="E422" s="8">
        <v>43742.0</v>
      </c>
      <c r="F422" s="6" t="s">
        <v>1283</v>
      </c>
      <c r="G422" s="6" t="s">
        <v>14</v>
      </c>
      <c r="H422" s="6" t="s">
        <v>1284</v>
      </c>
      <c r="I422" s="6" t="s">
        <v>16</v>
      </c>
      <c r="J422" s="6"/>
      <c r="K422" s="6">
        <v>2019.0</v>
      </c>
    </row>
    <row r="423" ht="15.0" customHeight="1">
      <c r="A423" s="5" t="s">
        <v>1285</v>
      </c>
      <c r="B423" s="6" t="s">
        <v>1286</v>
      </c>
      <c r="C423" s="9">
        <v>1.0</v>
      </c>
      <c r="D423" s="7">
        <v>1.0</v>
      </c>
      <c r="E423" s="8">
        <v>43740.0</v>
      </c>
      <c r="F423" s="6" t="s">
        <v>1287</v>
      </c>
      <c r="G423" s="6" t="s">
        <v>283</v>
      </c>
      <c r="H423" s="6" t="s">
        <v>1288</v>
      </c>
      <c r="I423" s="6" t="s">
        <v>16</v>
      </c>
      <c r="J423" s="6"/>
      <c r="K423" s="6">
        <v>2019.0</v>
      </c>
    </row>
    <row r="424" ht="15.0" customHeight="1">
      <c r="A424" s="5" t="s">
        <v>1289</v>
      </c>
      <c r="B424" s="6" t="s">
        <v>1290</v>
      </c>
      <c r="C424" s="9">
        <v>10200.0</v>
      </c>
      <c r="D424" s="7">
        <v>10200.0</v>
      </c>
      <c r="E424" s="8">
        <v>43755.0</v>
      </c>
      <c r="F424" s="6" t="s">
        <v>1291</v>
      </c>
      <c r="G424" s="6" t="s">
        <v>14</v>
      </c>
      <c r="H424" s="6" t="s">
        <v>1292</v>
      </c>
      <c r="I424" s="6" t="s">
        <v>292</v>
      </c>
      <c r="J424" s="6"/>
      <c r="K424" s="6">
        <v>2019.0</v>
      </c>
    </row>
    <row r="425" ht="15.0" customHeight="1">
      <c r="A425" s="5" t="s">
        <v>1293</v>
      </c>
      <c r="B425" s="6" t="s">
        <v>1294</v>
      </c>
      <c r="C425" s="7">
        <v>1.0</v>
      </c>
      <c r="D425" s="7">
        <v>1.0</v>
      </c>
      <c r="E425" s="8">
        <v>43745.0</v>
      </c>
      <c r="F425" s="6" t="s">
        <v>1295</v>
      </c>
      <c r="G425" s="6" t="s">
        <v>14</v>
      </c>
      <c r="H425" s="6" t="s">
        <v>20</v>
      </c>
      <c r="I425" s="6"/>
      <c r="J425" s="6"/>
      <c r="K425" s="6">
        <v>2019.0</v>
      </c>
    </row>
    <row r="426" ht="15.0" customHeight="1">
      <c r="A426" s="5" t="s">
        <v>1296</v>
      </c>
      <c r="B426" s="6" t="s">
        <v>1297</v>
      </c>
      <c r="C426" s="7">
        <v>1.0</v>
      </c>
      <c r="D426" s="7">
        <v>1.0</v>
      </c>
      <c r="E426" s="8">
        <v>43745.0</v>
      </c>
      <c r="F426" s="6" t="s">
        <v>1298</v>
      </c>
      <c r="G426" s="6" t="s">
        <v>14</v>
      </c>
      <c r="H426" s="6" t="s">
        <v>20</v>
      </c>
      <c r="I426" s="6"/>
      <c r="J426" s="6"/>
      <c r="K426" s="6">
        <v>2019.0</v>
      </c>
    </row>
    <row r="427" ht="15.0" customHeight="1">
      <c r="A427" s="5" t="s">
        <v>1299</v>
      </c>
      <c r="B427" s="6" t="s">
        <v>1300</v>
      </c>
      <c r="C427" s="7">
        <v>1.0</v>
      </c>
      <c r="D427" s="7">
        <v>1.0</v>
      </c>
      <c r="E427" s="8">
        <v>43742.0</v>
      </c>
      <c r="F427" s="6" t="s">
        <v>1301</v>
      </c>
      <c r="G427" s="6" t="s">
        <v>14</v>
      </c>
      <c r="H427" s="6" t="s">
        <v>20</v>
      </c>
      <c r="I427" s="6"/>
      <c r="J427" s="6"/>
      <c r="K427" s="6">
        <v>2019.0</v>
      </c>
    </row>
    <row r="428" ht="15.0" customHeight="1">
      <c r="A428" s="5" t="s">
        <v>1302</v>
      </c>
      <c r="B428" s="6" t="s">
        <v>1303</v>
      </c>
      <c r="C428" s="9">
        <v>1.0</v>
      </c>
      <c r="D428" s="7">
        <v>1.0</v>
      </c>
      <c r="E428" s="8">
        <v>43753.0</v>
      </c>
      <c r="F428" s="6" t="s">
        <v>1304</v>
      </c>
      <c r="G428" s="6" t="s">
        <v>14</v>
      </c>
      <c r="H428" s="6" t="s">
        <v>20</v>
      </c>
      <c r="I428" s="6"/>
      <c r="J428" s="6"/>
      <c r="K428" s="6">
        <v>2019.0</v>
      </c>
    </row>
    <row r="429" ht="15.0" customHeight="1">
      <c r="A429" s="5" t="s">
        <v>1305</v>
      </c>
      <c r="B429" s="6" t="s">
        <v>1306</v>
      </c>
      <c r="C429" s="9">
        <v>1.0</v>
      </c>
      <c r="D429" s="7">
        <v>1.0</v>
      </c>
      <c r="E429" s="8">
        <v>43741.0</v>
      </c>
      <c r="F429" s="6" t="s">
        <v>1307</v>
      </c>
      <c r="G429" s="6" t="s">
        <v>14</v>
      </c>
      <c r="H429" s="6" t="s">
        <v>20</v>
      </c>
      <c r="I429" s="6"/>
      <c r="J429" s="6"/>
      <c r="K429" s="6">
        <v>2019.0</v>
      </c>
    </row>
    <row r="430" ht="15.0" customHeight="1">
      <c r="A430" s="5" t="s">
        <v>1308</v>
      </c>
      <c r="B430" s="6" t="s">
        <v>1309</v>
      </c>
      <c r="C430" s="9">
        <v>1.0</v>
      </c>
      <c r="D430" s="7">
        <v>1.0</v>
      </c>
      <c r="E430" s="8">
        <v>43740.0</v>
      </c>
      <c r="F430" s="6" t="s">
        <v>1310</v>
      </c>
      <c r="G430" s="6" t="s">
        <v>14</v>
      </c>
      <c r="H430" s="6" t="s">
        <v>20</v>
      </c>
      <c r="I430" s="6"/>
      <c r="J430" s="6"/>
      <c r="K430" s="6">
        <v>2019.0</v>
      </c>
    </row>
    <row r="431" ht="15.0" customHeight="1">
      <c r="A431" s="5" t="s">
        <v>1311</v>
      </c>
      <c r="B431" s="6" t="s">
        <v>1312</v>
      </c>
      <c r="C431" s="9">
        <v>1.0</v>
      </c>
      <c r="D431" s="7">
        <v>1.0</v>
      </c>
      <c r="E431" s="8">
        <v>43740.0</v>
      </c>
      <c r="F431" s="6" t="s">
        <v>1313</v>
      </c>
      <c r="G431" s="6" t="s">
        <v>14</v>
      </c>
      <c r="H431" s="6" t="s">
        <v>20</v>
      </c>
      <c r="I431" s="6"/>
      <c r="J431" s="6"/>
      <c r="K431" s="6">
        <v>2019.0</v>
      </c>
    </row>
    <row r="432" ht="15.0" customHeight="1">
      <c r="A432" s="5" t="s">
        <v>1314</v>
      </c>
      <c r="B432" s="6" t="s">
        <v>1315</v>
      </c>
      <c r="C432" s="9">
        <v>1.0</v>
      </c>
      <c r="D432" s="7">
        <v>1.0</v>
      </c>
      <c r="E432" s="8">
        <v>43742.0</v>
      </c>
      <c r="F432" s="6" t="s">
        <v>1316</v>
      </c>
      <c r="G432" s="6" t="s">
        <v>14</v>
      </c>
      <c r="H432" s="6" t="s">
        <v>20</v>
      </c>
      <c r="I432" s="6"/>
      <c r="J432" s="6"/>
      <c r="K432" s="6">
        <v>2019.0</v>
      </c>
    </row>
    <row r="433" ht="15.0" customHeight="1">
      <c r="A433" s="5" t="s">
        <v>1317</v>
      </c>
      <c r="B433" s="6" t="s">
        <v>1318</v>
      </c>
      <c r="C433" s="9">
        <v>1.0</v>
      </c>
      <c r="D433" s="7">
        <v>1.0</v>
      </c>
      <c r="E433" s="8">
        <v>43741.0</v>
      </c>
      <c r="F433" s="6" t="s">
        <v>1319</v>
      </c>
      <c r="G433" s="6" t="s">
        <v>14</v>
      </c>
      <c r="H433" s="6" t="s">
        <v>20</v>
      </c>
      <c r="I433" s="6"/>
      <c r="J433" s="6"/>
      <c r="K433" s="6">
        <v>2019.0</v>
      </c>
    </row>
    <row r="434" ht="15.0" customHeight="1">
      <c r="A434" s="5" t="s">
        <v>1320</v>
      </c>
      <c r="B434" s="6" t="s">
        <v>1321</v>
      </c>
      <c r="C434" s="9">
        <v>1.0</v>
      </c>
      <c r="D434" s="7">
        <v>1.0</v>
      </c>
      <c r="E434" s="8">
        <v>43740.0</v>
      </c>
      <c r="F434" s="6" t="s">
        <v>1322</v>
      </c>
      <c r="G434" s="6" t="s">
        <v>14</v>
      </c>
      <c r="H434" s="6" t="s">
        <v>20</v>
      </c>
      <c r="I434" s="6"/>
      <c r="J434" s="6"/>
      <c r="K434" s="6">
        <v>2019.0</v>
      </c>
    </row>
    <row r="435" ht="15.0" customHeight="1">
      <c r="A435" s="5" t="s">
        <v>1323</v>
      </c>
      <c r="B435" s="6" t="s">
        <v>1324</v>
      </c>
      <c r="C435" s="9">
        <v>1.0</v>
      </c>
      <c r="D435" s="7">
        <v>1.0</v>
      </c>
      <c r="E435" s="8">
        <v>43742.0</v>
      </c>
      <c r="F435" s="6" t="s">
        <v>1325</v>
      </c>
      <c r="G435" s="6" t="s">
        <v>14</v>
      </c>
      <c r="H435" s="6" t="s">
        <v>20</v>
      </c>
      <c r="I435" s="6"/>
      <c r="J435" s="6"/>
      <c r="K435" s="6">
        <v>2019.0</v>
      </c>
    </row>
    <row r="436" ht="15.0" customHeight="1">
      <c r="A436" s="5" t="s">
        <v>1326</v>
      </c>
      <c r="B436" s="6" t="s">
        <v>1327</v>
      </c>
      <c r="C436" s="9">
        <v>1.0</v>
      </c>
      <c r="D436" s="7">
        <v>1.0</v>
      </c>
      <c r="E436" s="8">
        <v>43740.0</v>
      </c>
      <c r="F436" s="6" t="s">
        <v>1328</v>
      </c>
      <c r="G436" s="6" t="s">
        <v>14</v>
      </c>
      <c r="H436" s="6" t="s">
        <v>20</v>
      </c>
      <c r="I436" s="6"/>
      <c r="J436" s="6"/>
      <c r="K436" s="6">
        <v>2019.0</v>
      </c>
    </row>
    <row r="437" ht="15.0" customHeight="1">
      <c r="A437" s="5" t="s">
        <v>1329</v>
      </c>
      <c r="B437" s="6" t="s">
        <v>1330</v>
      </c>
      <c r="C437" s="9">
        <v>1.0</v>
      </c>
      <c r="D437" s="7">
        <v>1.0</v>
      </c>
      <c r="E437" s="8">
        <v>43741.0</v>
      </c>
      <c r="F437" s="6" t="s">
        <v>1331</v>
      </c>
      <c r="G437" s="6" t="s">
        <v>14</v>
      </c>
      <c r="H437" s="6" t="s">
        <v>20</v>
      </c>
      <c r="I437" s="6"/>
      <c r="J437" s="6"/>
      <c r="K437" s="6">
        <v>2019.0</v>
      </c>
    </row>
    <row r="438" ht="15.0" customHeight="1">
      <c r="A438" s="5" t="s">
        <v>1332</v>
      </c>
      <c r="B438" s="6" t="s">
        <v>1333</v>
      </c>
      <c r="C438" s="9">
        <v>1.0</v>
      </c>
      <c r="D438" s="7">
        <v>1.0</v>
      </c>
      <c r="E438" s="8">
        <v>43742.0</v>
      </c>
      <c r="F438" s="6" t="s">
        <v>1334</v>
      </c>
      <c r="G438" s="6" t="s">
        <v>14</v>
      </c>
      <c r="H438" s="6" t="s">
        <v>20</v>
      </c>
      <c r="I438" s="6"/>
      <c r="J438" s="6"/>
      <c r="K438" s="6">
        <v>2019.0</v>
      </c>
    </row>
    <row r="439" ht="15.0" customHeight="1">
      <c r="A439" s="5" t="s">
        <v>1335</v>
      </c>
      <c r="B439" s="6" t="s">
        <v>1336</v>
      </c>
      <c r="C439" s="9">
        <v>1.0</v>
      </c>
      <c r="D439" s="7">
        <v>1.0</v>
      </c>
      <c r="E439" s="8">
        <v>43740.0</v>
      </c>
      <c r="F439" s="6" t="s">
        <v>1337</v>
      </c>
      <c r="G439" s="6" t="s">
        <v>14</v>
      </c>
      <c r="H439" s="6" t="s">
        <v>20</v>
      </c>
      <c r="I439" s="6"/>
      <c r="J439" s="6"/>
      <c r="K439" s="6">
        <v>2019.0</v>
      </c>
    </row>
    <row r="440" ht="15.0" customHeight="1">
      <c r="A440" s="5" t="s">
        <v>1338</v>
      </c>
      <c r="B440" s="6" t="s">
        <v>1339</v>
      </c>
      <c r="C440" s="9">
        <v>1.0</v>
      </c>
      <c r="D440" s="7">
        <v>1.0</v>
      </c>
      <c r="E440" s="8">
        <v>43742.0</v>
      </c>
      <c r="F440" s="6" t="s">
        <v>1340</v>
      </c>
      <c r="G440" s="6" t="s">
        <v>14</v>
      </c>
      <c r="H440" s="6" t="s">
        <v>20</v>
      </c>
      <c r="I440" s="6"/>
      <c r="J440" s="6"/>
      <c r="K440" s="6">
        <v>2019.0</v>
      </c>
    </row>
    <row r="441" ht="15.0" customHeight="1">
      <c r="A441" s="5" t="s">
        <v>1341</v>
      </c>
      <c r="B441" s="6" t="s">
        <v>1342</v>
      </c>
      <c r="C441" s="9">
        <v>1.0</v>
      </c>
      <c r="D441" s="7">
        <v>1.0</v>
      </c>
      <c r="E441" s="8">
        <v>43741.0</v>
      </c>
      <c r="F441" s="6" t="s">
        <v>1343</v>
      </c>
      <c r="G441" s="6" t="s">
        <v>14</v>
      </c>
      <c r="H441" s="6" t="s">
        <v>20</v>
      </c>
      <c r="I441" s="6"/>
      <c r="J441" s="6"/>
      <c r="K441" s="6">
        <v>2019.0</v>
      </c>
    </row>
    <row r="442" ht="15.0" customHeight="1">
      <c r="A442" s="5" t="s">
        <v>1344</v>
      </c>
      <c r="B442" s="6" t="s">
        <v>1345</v>
      </c>
      <c r="C442" s="9">
        <v>1.0</v>
      </c>
      <c r="D442" s="7">
        <v>1.0</v>
      </c>
      <c r="E442" s="8">
        <v>43741.0</v>
      </c>
      <c r="F442" s="6" t="s">
        <v>1346</v>
      </c>
      <c r="G442" s="6" t="s">
        <v>14</v>
      </c>
      <c r="H442" s="6" t="s">
        <v>20</v>
      </c>
      <c r="I442" s="6"/>
      <c r="J442" s="6"/>
      <c r="K442" s="6">
        <v>2019.0</v>
      </c>
    </row>
    <row r="443" ht="15.0" customHeight="1">
      <c r="A443" s="5" t="s">
        <v>1347</v>
      </c>
      <c r="B443" s="6" t="s">
        <v>1348</v>
      </c>
      <c r="C443" s="9">
        <v>1.0</v>
      </c>
      <c r="D443" s="7">
        <v>1.0</v>
      </c>
      <c r="E443" s="8">
        <v>43740.0</v>
      </c>
      <c r="F443" s="6" t="s">
        <v>1349</v>
      </c>
      <c r="G443" s="6" t="s">
        <v>14</v>
      </c>
      <c r="H443" s="6" t="s">
        <v>20</v>
      </c>
      <c r="I443" s="6"/>
      <c r="J443" s="6"/>
      <c r="K443" s="6">
        <v>2019.0</v>
      </c>
    </row>
    <row r="444" ht="15.0" customHeight="1">
      <c r="A444" s="5" t="s">
        <v>1350</v>
      </c>
      <c r="B444" s="6" t="s">
        <v>1351</v>
      </c>
      <c r="C444" s="9">
        <v>1.0</v>
      </c>
      <c r="D444" s="7">
        <v>1.0</v>
      </c>
      <c r="E444" s="8">
        <v>43741.0</v>
      </c>
      <c r="F444" s="6" t="s">
        <v>1352</v>
      </c>
      <c r="G444" s="6" t="s">
        <v>14</v>
      </c>
      <c r="H444" s="6" t="s">
        <v>20</v>
      </c>
      <c r="I444" s="6"/>
      <c r="J444" s="6"/>
      <c r="K444" s="6">
        <v>2019.0</v>
      </c>
    </row>
    <row r="445" ht="15.0" customHeight="1">
      <c r="A445" s="5" t="s">
        <v>1353</v>
      </c>
      <c r="B445" s="6" t="s">
        <v>1354</v>
      </c>
      <c r="C445" s="9">
        <v>1.0</v>
      </c>
      <c r="D445" s="7">
        <v>1.0</v>
      </c>
      <c r="E445" s="8">
        <v>43741.0</v>
      </c>
      <c r="F445" s="6" t="s">
        <v>1355</v>
      </c>
      <c r="G445" s="6" t="s">
        <v>14</v>
      </c>
      <c r="H445" s="6" t="s">
        <v>20</v>
      </c>
      <c r="I445" s="6"/>
      <c r="J445" s="6"/>
      <c r="K445" s="6">
        <v>2019.0</v>
      </c>
    </row>
    <row r="446" ht="15.0" customHeight="1">
      <c r="A446" s="5" t="s">
        <v>1356</v>
      </c>
      <c r="B446" s="6" t="s">
        <v>1357</v>
      </c>
      <c r="C446" s="9">
        <v>1.0</v>
      </c>
      <c r="D446" s="7">
        <v>1.0</v>
      </c>
      <c r="E446" s="8">
        <v>43741.0</v>
      </c>
      <c r="F446" s="6" t="s">
        <v>1358</v>
      </c>
      <c r="G446" s="6" t="s">
        <v>14</v>
      </c>
      <c r="H446" s="6" t="s">
        <v>20</v>
      </c>
      <c r="I446" s="6"/>
      <c r="J446" s="6"/>
      <c r="K446" s="6">
        <v>2019.0</v>
      </c>
    </row>
    <row r="447" ht="15.0" customHeight="1">
      <c r="A447" s="5" t="s">
        <v>1359</v>
      </c>
      <c r="B447" s="6" t="s">
        <v>1360</v>
      </c>
      <c r="C447" s="9">
        <v>1.0</v>
      </c>
      <c r="D447" s="7">
        <v>1.0</v>
      </c>
      <c r="E447" s="8">
        <v>43741.0</v>
      </c>
      <c r="F447" s="6" t="s">
        <v>1361</v>
      </c>
      <c r="G447" s="6" t="s">
        <v>14</v>
      </c>
      <c r="H447" s="6" t="s">
        <v>20</v>
      </c>
      <c r="I447" s="6"/>
      <c r="J447" s="6"/>
      <c r="K447" s="6">
        <v>2019.0</v>
      </c>
    </row>
    <row r="448" ht="15.0" customHeight="1">
      <c r="A448" s="5" t="s">
        <v>1362</v>
      </c>
      <c r="B448" s="6" t="s">
        <v>1363</v>
      </c>
      <c r="C448" s="9">
        <v>1.0</v>
      </c>
      <c r="D448" s="7">
        <v>1.0</v>
      </c>
      <c r="E448" s="8">
        <v>43741.0</v>
      </c>
      <c r="F448" s="6" t="s">
        <v>1364</v>
      </c>
      <c r="G448" s="6" t="s">
        <v>14</v>
      </c>
      <c r="H448" s="6" t="s">
        <v>20</v>
      </c>
      <c r="I448" s="6"/>
      <c r="J448" s="6"/>
      <c r="K448" s="6">
        <v>2019.0</v>
      </c>
    </row>
    <row r="449" ht="15.0" customHeight="1">
      <c r="A449" s="5" t="s">
        <v>1365</v>
      </c>
      <c r="B449" s="6" t="s">
        <v>1366</v>
      </c>
      <c r="C449" s="9">
        <v>1.0</v>
      </c>
      <c r="D449" s="7">
        <v>1.0</v>
      </c>
      <c r="E449" s="8">
        <v>43742.0</v>
      </c>
      <c r="F449" s="6" t="s">
        <v>1367</v>
      </c>
      <c r="G449" s="6" t="s">
        <v>14</v>
      </c>
      <c r="H449" s="6" t="s">
        <v>20</v>
      </c>
      <c r="I449" s="6"/>
      <c r="J449" s="6"/>
      <c r="K449" s="6">
        <v>2019.0</v>
      </c>
    </row>
    <row r="450" ht="15.0" customHeight="1">
      <c r="A450" s="5" t="s">
        <v>1368</v>
      </c>
      <c r="B450" s="6" t="s">
        <v>1369</v>
      </c>
      <c r="C450" s="9">
        <v>1.0</v>
      </c>
      <c r="D450" s="7">
        <v>1.0</v>
      </c>
      <c r="E450" s="8">
        <v>43740.0</v>
      </c>
      <c r="F450" s="6" t="s">
        <v>1370</v>
      </c>
      <c r="G450" s="6" t="s">
        <v>14</v>
      </c>
      <c r="H450" s="6" t="s">
        <v>20</v>
      </c>
      <c r="I450" s="6"/>
      <c r="J450" s="6"/>
      <c r="K450" s="6">
        <v>2019.0</v>
      </c>
    </row>
    <row r="451" ht="15.0" customHeight="1">
      <c r="A451" s="5" t="s">
        <v>1371</v>
      </c>
      <c r="B451" s="6" t="s">
        <v>1372</v>
      </c>
      <c r="C451" s="9">
        <v>1.0</v>
      </c>
      <c r="D451" s="7">
        <v>1.0</v>
      </c>
      <c r="E451" s="8">
        <v>43740.0</v>
      </c>
      <c r="F451" s="6" t="s">
        <v>1373</v>
      </c>
      <c r="G451" s="6" t="s">
        <v>14</v>
      </c>
      <c r="H451" s="6" t="s">
        <v>20</v>
      </c>
      <c r="I451" s="6"/>
      <c r="J451" s="6"/>
      <c r="K451" s="6">
        <v>2019.0</v>
      </c>
    </row>
    <row r="452" ht="15.0" customHeight="1">
      <c r="A452" s="5" t="s">
        <v>1374</v>
      </c>
      <c r="B452" s="6" t="s">
        <v>1375</v>
      </c>
      <c r="C452" s="9">
        <v>1.0</v>
      </c>
      <c r="D452" s="7">
        <v>1.0</v>
      </c>
      <c r="E452" s="8">
        <v>43741.0</v>
      </c>
      <c r="F452" s="6" t="s">
        <v>1376</v>
      </c>
      <c r="G452" s="6" t="s">
        <v>14</v>
      </c>
      <c r="H452" s="6" t="s">
        <v>20</v>
      </c>
      <c r="I452" s="6"/>
      <c r="J452" s="6"/>
      <c r="K452" s="6">
        <v>2019.0</v>
      </c>
    </row>
    <row r="453" ht="15.0" customHeight="1">
      <c r="A453" s="5" t="s">
        <v>1377</v>
      </c>
      <c r="B453" s="6" t="s">
        <v>1378</v>
      </c>
      <c r="C453" s="9">
        <v>1.0</v>
      </c>
      <c r="D453" s="7">
        <v>1.0</v>
      </c>
      <c r="E453" s="8">
        <v>43741.0</v>
      </c>
      <c r="F453" s="6" t="s">
        <v>1379</v>
      </c>
      <c r="G453" s="6" t="s">
        <v>14</v>
      </c>
      <c r="H453" s="6" t="s">
        <v>20</v>
      </c>
      <c r="I453" s="6"/>
      <c r="J453" s="6"/>
      <c r="K453" s="6">
        <v>2019.0</v>
      </c>
    </row>
    <row r="454" ht="15.0" customHeight="1">
      <c r="A454" s="5" t="s">
        <v>1380</v>
      </c>
      <c r="B454" s="6" t="s">
        <v>1381</v>
      </c>
      <c r="C454" s="9">
        <v>1.0</v>
      </c>
      <c r="D454" s="7">
        <v>1.0</v>
      </c>
      <c r="E454" s="8">
        <v>43740.0</v>
      </c>
      <c r="F454" s="6" t="s">
        <v>1382</v>
      </c>
      <c r="G454" s="6" t="s">
        <v>14</v>
      </c>
      <c r="H454" s="6" t="s">
        <v>20</v>
      </c>
      <c r="I454" s="6"/>
      <c r="J454" s="6"/>
      <c r="K454" s="6">
        <v>2019.0</v>
      </c>
    </row>
    <row r="455" ht="15.0" customHeight="1">
      <c r="A455" s="5" t="s">
        <v>1383</v>
      </c>
      <c r="B455" s="6" t="s">
        <v>1384</v>
      </c>
      <c r="C455" s="9">
        <v>1.0</v>
      </c>
      <c r="D455" s="7">
        <v>1.0</v>
      </c>
      <c r="E455" s="8">
        <v>43741.0</v>
      </c>
      <c r="F455" s="6" t="s">
        <v>1385</v>
      </c>
      <c r="G455" s="6" t="s">
        <v>14</v>
      </c>
      <c r="H455" s="6" t="s">
        <v>20</v>
      </c>
      <c r="I455" s="6"/>
      <c r="J455" s="6"/>
      <c r="K455" s="6">
        <v>2019.0</v>
      </c>
    </row>
    <row r="456" ht="15.0" customHeight="1">
      <c r="A456" s="5" t="s">
        <v>1386</v>
      </c>
      <c r="B456" s="6" t="s">
        <v>1387</v>
      </c>
      <c r="C456" s="9">
        <v>1.0</v>
      </c>
      <c r="D456" s="7">
        <v>1.0</v>
      </c>
      <c r="E456" s="8">
        <v>43742.0</v>
      </c>
      <c r="F456" s="6" t="s">
        <v>1388</v>
      </c>
      <c r="G456" s="6" t="s">
        <v>14</v>
      </c>
      <c r="H456" s="6" t="s">
        <v>20</v>
      </c>
      <c r="I456" s="6"/>
      <c r="J456" s="6"/>
      <c r="K456" s="6">
        <v>2019.0</v>
      </c>
    </row>
    <row r="457" ht="15.0" customHeight="1">
      <c r="A457" s="5" t="s">
        <v>1389</v>
      </c>
      <c r="B457" s="6" t="s">
        <v>1390</v>
      </c>
      <c r="C457" s="9">
        <v>1.0</v>
      </c>
      <c r="D457" s="7">
        <v>1.0</v>
      </c>
      <c r="E457" s="8">
        <v>43742.0</v>
      </c>
      <c r="F457" s="6" t="s">
        <v>1391</v>
      </c>
      <c r="G457" s="6" t="s">
        <v>14</v>
      </c>
      <c r="H457" s="6" t="s">
        <v>20</v>
      </c>
      <c r="I457" s="6"/>
      <c r="J457" s="6"/>
      <c r="K457" s="6">
        <v>2019.0</v>
      </c>
    </row>
    <row r="458" ht="15.0" customHeight="1">
      <c r="A458" s="5" t="s">
        <v>1392</v>
      </c>
      <c r="B458" s="6" t="s">
        <v>1393</v>
      </c>
      <c r="C458" s="9">
        <v>1.0</v>
      </c>
      <c r="D458" s="7">
        <v>1.0</v>
      </c>
      <c r="E458" s="8">
        <v>43740.0</v>
      </c>
      <c r="F458" s="6" t="s">
        <v>1394</v>
      </c>
      <c r="G458" s="6" t="s">
        <v>14</v>
      </c>
      <c r="H458" s="6" t="s">
        <v>20</v>
      </c>
      <c r="I458" s="6"/>
      <c r="J458" s="6"/>
      <c r="K458" s="6">
        <v>2019.0</v>
      </c>
    </row>
    <row r="459" ht="15.0" customHeight="1">
      <c r="A459" s="5" t="s">
        <v>1395</v>
      </c>
      <c r="B459" s="6" t="s">
        <v>1396</v>
      </c>
      <c r="C459" s="9">
        <v>1.0</v>
      </c>
      <c r="D459" s="7">
        <v>1.0</v>
      </c>
      <c r="E459" s="8">
        <v>43740.0</v>
      </c>
      <c r="F459" s="6" t="s">
        <v>1397</v>
      </c>
      <c r="G459" s="6" t="s">
        <v>14</v>
      </c>
      <c r="H459" s="6" t="s">
        <v>20</v>
      </c>
      <c r="I459" s="6"/>
      <c r="J459" s="6"/>
      <c r="K459" s="6">
        <v>2019.0</v>
      </c>
    </row>
    <row r="460" ht="15.0" customHeight="1">
      <c r="A460" s="5" t="s">
        <v>1398</v>
      </c>
      <c r="B460" s="6" t="s">
        <v>1399</v>
      </c>
      <c r="C460" s="9">
        <v>1.0</v>
      </c>
      <c r="D460" s="7">
        <v>1.0</v>
      </c>
      <c r="E460" s="8">
        <v>43741.0</v>
      </c>
      <c r="F460" s="6" t="s">
        <v>1400</v>
      </c>
      <c r="G460" s="6" t="s">
        <v>14</v>
      </c>
      <c r="H460" s="6" t="s">
        <v>20</v>
      </c>
      <c r="I460" s="6"/>
      <c r="J460" s="6"/>
      <c r="K460" s="6">
        <v>2019.0</v>
      </c>
    </row>
    <row r="461" ht="15.0" customHeight="1">
      <c r="A461" s="5" t="s">
        <v>1401</v>
      </c>
      <c r="B461" s="6" t="s">
        <v>1402</v>
      </c>
      <c r="C461" s="9">
        <v>1.0</v>
      </c>
      <c r="D461" s="7">
        <v>1.0</v>
      </c>
      <c r="E461" s="8">
        <v>43740.0</v>
      </c>
      <c r="F461" s="6" t="s">
        <v>1403</v>
      </c>
      <c r="G461" s="6" t="s">
        <v>14</v>
      </c>
      <c r="H461" s="6" t="s">
        <v>20</v>
      </c>
      <c r="I461" s="6"/>
      <c r="J461" s="6"/>
      <c r="K461" s="6">
        <v>2019.0</v>
      </c>
    </row>
    <row r="462" ht="15.0" customHeight="1">
      <c r="A462" s="5" t="s">
        <v>1404</v>
      </c>
      <c r="B462" s="6" t="s">
        <v>1405</v>
      </c>
      <c r="C462" s="9">
        <v>1.0</v>
      </c>
      <c r="D462" s="7">
        <v>1.0</v>
      </c>
      <c r="E462" s="8">
        <v>43741.0</v>
      </c>
      <c r="F462" s="6" t="s">
        <v>1406</v>
      </c>
      <c r="G462" s="6" t="s">
        <v>14</v>
      </c>
      <c r="H462" s="6" t="s">
        <v>20</v>
      </c>
      <c r="I462" s="6"/>
      <c r="J462" s="6"/>
      <c r="K462" s="6">
        <v>2019.0</v>
      </c>
    </row>
    <row r="463" ht="15.0" customHeight="1">
      <c r="A463" s="5" t="s">
        <v>1407</v>
      </c>
      <c r="B463" s="6" t="s">
        <v>1408</v>
      </c>
      <c r="C463" s="9">
        <v>1.0</v>
      </c>
      <c r="D463" s="7">
        <v>1.0</v>
      </c>
      <c r="E463" s="8">
        <v>43740.0</v>
      </c>
      <c r="F463" s="6" t="s">
        <v>1403</v>
      </c>
      <c r="G463" s="6" t="s">
        <v>14</v>
      </c>
      <c r="H463" s="6" t="s">
        <v>20</v>
      </c>
      <c r="I463" s="6"/>
      <c r="J463" s="6"/>
      <c r="K463" s="6">
        <v>2019.0</v>
      </c>
    </row>
    <row r="464" ht="15.0" customHeight="1">
      <c r="A464" s="5" t="s">
        <v>1409</v>
      </c>
      <c r="B464" s="6" t="s">
        <v>1410</v>
      </c>
      <c r="C464" s="9">
        <v>1.0</v>
      </c>
      <c r="D464" s="7">
        <v>1.0</v>
      </c>
      <c r="E464" s="8">
        <v>43740.0</v>
      </c>
      <c r="F464" s="6" t="s">
        <v>1411</v>
      </c>
      <c r="G464" s="6" t="s">
        <v>14</v>
      </c>
      <c r="H464" s="6" t="s">
        <v>20</v>
      </c>
      <c r="I464" s="6"/>
      <c r="J464" s="6"/>
      <c r="K464" s="6">
        <v>2019.0</v>
      </c>
    </row>
    <row r="465" ht="15.0" customHeight="1">
      <c r="A465" s="5" t="s">
        <v>1412</v>
      </c>
      <c r="B465" s="6" t="s">
        <v>1413</v>
      </c>
      <c r="C465" s="9">
        <v>1.0</v>
      </c>
      <c r="D465" s="7">
        <v>1.0</v>
      </c>
      <c r="E465" s="8">
        <v>43740.0</v>
      </c>
      <c r="F465" s="6" t="s">
        <v>1414</v>
      </c>
      <c r="G465" s="6" t="s">
        <v>14</v>
      </c>
      <c r="H465" s="6" t="s">
        <v>20</v>
      </c>
      <c r="I465" s="6"/>
      <c r="J465" s="6"/>
      <c r="K465" s="6">
        <v>2019.0</v>
      </c>
    </row>
    <row r="466" ht="15.0" customHeight="1">
      <c r="A466" s="5" t="s">
        <v>1415</v>
      </c>
      <c r="B466" s="6" t="s">
        <v>1416</v>
      </c>
      <c r="C466" s="9">
        <v>1.0</v>
      </c>
      <c r="D466" s="7">
        <v>1.0</v>
      </c>
      <c r="E466" s="8">
        <v>43741.0</v>
      </c>
      <c r="F466" s="6" t="s">
        <v>1417</v>
      </c>
      <c r="G466" s="6" t="s">
        <v>14</v>
      </c>
      <c r="H466" s="6" t="s">
        <v>20</v>
      </c>
      <c r="I466" s="6"/>
      <c r="J466" s="6"/>
      <c r="K466" s="6">
        <v>2019.0</v>
      </c>
    </row>
    <row r="467" ht="15.0" customHeight="1">
      <c r="A467" s="5" t="s">
        <v>1418</v>
      </c>
      <c r="B467" s="6" t="s">
        <v>1419</v>
      </c>
      <c r="C467" s="9">
        <v>1.0</v>
      </c>
      <c r="D467" s="7">
        <v>1.0</v>
      </c>
      <c r="E467" s="8">
        <v>43740.0</v>
      </c>
      <c r="F467" s="6" t="s">
        <v>1420</v>
      </c>
      <c r="G467" s="6" t="s">
        <v>14</v>
      </c>
      <c r="H467" s="6" t="s">
        <v>20</v>
      </c>
      <c r="I467" s="6"/>
      <c r="J467" s="6"/>
      <c r="K467" s="6">
        <v>2019.0</v>
      </c>
    </row>
    <row r="468" ht="15.0" customHeight="1">
      <c r="A468" s="5" t="s">
        <v>1421</v>
      </c>
      <c r="B468" s="6" t="s">
        <v>1422</v>
      </c>
      <c r="C468" s="9">
        <v>1.0</v>
      </c>
      <c r="D468" s="7">
        <v>1.0</v>
      </c>
      <c r="E468" s="8">
        <v>43741.0</v>
      </c>
      <c r="F468" s="6" t="s">
        <v>1423</v>
      </c>
      <c r="G468" s="6" t="s">
        <v>14</v>
      </c>
      <c r="H468" s="6" t="s">
        <v>20</v>
      </c>
      <c r="I468" s="6"/>
      <c r="J468" s="6"/>
      <c r="K468" s="6">
        <v>2019.0</v>
      </c>
    </row>
    <row r="469" ht="15.0" customHeight="1">
      <c r="A469" s="5" t="s">
        <v>1424</v>
      </c>
      <c r="B469" s="6" t="s">
        <v>1425</v>
      </c>
      <c r="C469" s="9">
        <v>1.0</v>
      </c>
      <c r="D469" s="7">
        <v>1.0</v>
      </c>
      <c r="E469" s="8">
        <v>43742.0</v>
      </c>
      <c r="F469" s="6" t="s">
        <v>1426</v>
      </c>
      <c r="G469" s="6" t="s">
        <v>14</v>
      </c>
      <c r="H469" s="6" t="s">
        <v>20</v>
      </c>
      <c r="I469" s="6"/>
      <c r="J469" s="6"/>
      <c r="K469" s="6">
        <v>2019.0</v>
      </c>
    </row>
    <row r="470" ht="15.0" customHeight="1">
      <c r="A470" s="5" t="s">
        <v>1427</v>
      </c>
      <c r="B470" s="6" t="s">
        <v>1428</v>
      </c>
      <c r="C470" s="9">
        <v>1.0</v>
      </c>
      <c r="D470" s="7">
        <v>1.0</v>
      </c>
      <c r="E470" s="8">
        <v>43740.0</v>
      </c>
      <c r="F470" s="6" t="s">
        <v>1429</v>
      </c>
      <c r="G470" s="6" t="s">
        <v>14</v>
      </c>
      <c r="H470" s="6" t="s">
        <v>20</v>
      </c>
      <c r="I470" s="6"/>
      <c r="J470" s="6"/>
      <c r="K470" s="6">
        <v>2019.0</v>
      </c>
    </row>
    <row r="471" ht="15.0" customHeight="1">
      <c r="A471" s="5" t="s">
        <v>1430</v>
      </c>
      <c r="B471" s="6" t="s">
        <v>1431</v>
      </c>
      <c r="C471" s="9">
        <v>1.0</v>
      </c>
      <c r="D471" s="7">
        <v>1.0</v>
      </c>
      <c r="E471" s="8">
        <v>43742.0</v>
      </c>
      <c r="F471" s="6" t="s">
        <v>1432</v>
      </c>
      <c r="G471" s="6" t="s">
        <v>14</v>
      </c>
      <c r="H471" s="6" t="s">
        <v>20</v>
      </c>
      <c r="I471" s="6"/>
      <c r="J471" s="6"/>
      <c r="K471" s="6">
        <v>2019.0</v>
      </c>
    </row>
    <row r="472" ht="15.0" customHeight="1">
      <c r="A472" s="5" t="s">
        <v>1433</v>
      </c>
      <c r="B472" s="6" t="s">
        <v>1434</v>
      </c>
      <c r="C472" s="9">
        <v>1.0</v>
      </c>
      <c r="D472" s="7">
        <v>1.0</v>
      </c>
      <c r="E472" s="8">
        <v>43742.0</v>
      </c>
      <c r="F472" s="6" t="s">
        <v>1435</v>
      </c>
      <c r="G472" s="6" t="s">
        <v>14</v>
      </c>
      <c r="H472" s="6" t="s">
        <v>20</v>
      </c>
      <c r="I472" s="6"/>
      <c r="J472" s="6"/>
      <c r="K472" s="6">
        <v>2019.0</v>
      </c>
    </row>
    <row r="473" ht="15.0" customHeight="1">
      <c r="A473" s="5" t="s">
        <v>1436</v>
      </c>
      <c r="B473" s="6" t="s">
        <v>1437</v>
      </c>
      <c r="C473" s="9">
        <v>1.0</v>
      </c>
      <c r="D473" s="7">
        <v>1.0</v>
      </c>
      <c r="E473" s="8">
        <v>43741.0</v>
      </c>
      <c r="F473" s="6" t="s">
        <v>1438</v>
      </c>
      <c r="G473" s="6" t="s">
        <v>14</v>
      </c>
      <c r="H473" s="6" t="s">
        <v>20</v>
      </c>
      <c r="I473" s="6"/>
      <c r="J473" s="6"/>
      <c r="K473" s="6">
        <v>2019.0</v>
      </c>
    </row>
    <row r="474" ht="15.0" customHeight="1">
      <c r="A474" s="5" t="s">
        <v>1439</v>
      </c>
      <c r="B474" s="6" t="s">
        <v>1440</v>
      </c>
      <c r="C474" s="9">
        <v>1.0</v>
      </c>
      <c r="D474" s="7">
        <v>1.0</v>
      </c>
      <c r="E474" s="8">
        <v>43741.0</v>
      </c>
      <c r="F474" s="6" t="s">
        <v>1441</v>
      </c>
      <c r="G474" s="6" t="s">
        <v>14</v>
      </c>
      <c r="H474" s="6" t="s">
        <v>20</v>
      </c>
      <c r="I474" s="6"/>
      <c r="J474" s="6"/>
      <c r="K474" s="6">
        <v>2019.0</v>
      </c>
    </row>
    <row r="475" ht="15.0" customHeight="1">
      <c r="A475" s="5" t="s">
        <v>1442</v>
      </c>
      <c r="B475" s="6" t="s">
        <v>1443</v>
      </c>
      <c r="C475" s="9">
        <v>1.0</v>
      </c>
      <c r="D475" s="7">
        <v>1.0</v>
      </c>
      <c r="E475" s="8">
        <v>43740.0</v>
      </c>
      <c r="F475" s="6" t="s">
        <v>1444</v>
      </c>
      <c r="G475" s="6" t="s">
        <v>14</v>
      </c>
      <c r="H475" s="6" t="s">
        <v>20</v>
      </c>
      <c r="I475" s="6"/>
      <c r="J475" s="6"/>
      <c r="K475" s="6">
        <v>2019.0</v>
      </c>
    </row>
    <row r="476" ht="15.0" customHeight="1">
      <c r="A476" s="5" t="s">
        <v>1445</v>
      </c>
      <c r="B476" s="6" t="s">
        <v>1446</v>
      </c>
      <c r="C476" s="9">
        <v>1.0</v>
      </c>
      <c r="D476" s="7">
        <v>1.0</v>
      </c>
      <c r="E476" s="8">
        <v>43741.0</v>
      </c>
      <c r="F476" s="6" t="s">
        <v>1447</v>
      </c>
      <c r="G476" s="6" t="s">
        <v>14</v>
      </c>
      <c r="H476" s="6" t="s">
        <v>20</v>
      </c>
      <c r="I476" s="6"/>
      <c r="J476" s="6"/>
      <c r="K476" s="6">
        <v>2019.0</v>
      </c>
    </row>
    <row r="477" ht="15.0" customHeight="1">
      <c r="A477" s="5" t="s">
        <v>1448</v>
      </c>
      <c r="B477" s="6" t="s">
        <v>1449</v>
      </c>
      <c r="C477" s="9">
        <v>1.0</v>
      </c>
      <c r="D477" s="7">
        <v>1.0</v>
      </c>
      <c r="E477" s="8">
        <v>43741.0</v>
      </c>
      <c r="F477" s="6" t="s">
        <v>1450</v>
      </c>
      <c r="G477" s="6" t="s">
        <v>14</v>
      </c>
      <c r="H477" s="6" t="s">
        <v>20</v>
      </c>
      <c r="I477" s="6"/>
      <c r="J477" s="6"/>
      <c r="K477" s="6">
        <v>2019.0</v>
      </c>
    </row>
    <row r="478" ht="15.0" customHeight="1">
      <c r="A478" s="5" t="s">
        <v>1451</v>
      </c>
      <c r="B478" s="6" t="s">
        <v>1452</v>
      </c>
      <c r="C478" s="9">
        <v>1.0</v>
      </c>
      <c r="D478" s="7">
        <v>1.0</v>
      </c>
      <c r="E478" s="8">
        <v>43742.0</v>
      </c>
      <c r="F478" s="6" t="s">
        <v>1453</v>
      </c>
      <c r="G478" s="6" t="s">
        <v>14</v>
      </c>
      <c r="H478" s="6" t="s">
        <v>20</v>
      </c>
      <c r="I478" s="6"/>
      <c r="J478" s="6"/>
      <c r="K478" s="6">
        <v>2019.0</v>
      </c>
    </row>
    <row r="479" ht="15.0" customHeight="1">
      <c r="A479" s="5" t="s">
        <v>1454</v>
      </c>
      <c r="B479" s="6" t="s">
        <v>1455</v>
      </c>
      <c r="C479" s="9">
        <v>1.0</v>
      </c>
      <c r="D479" s="7">
        <v>1.0</v>
      </c>
      <c r="E479" s="8">
        <v>43742.0</v>
      </c>
      <c r="F479" s="6" t="s">
        <v>1456</v>
      </c>
      <c r="G479" s="6" t="s">
        <v>14</v>
      </c>
      <c r="H479" s="6" t="s">
        <v>20</v>
      </c>
      <c r="I479" s="6"/>
      <c r="J479" s="6"/>
      <c r="K479" s="6">
        <v>2019.0</v>
      </c>
    </row>
    <row r="480" ht="15.0" customHeight="1">
      <c r="A480" s="5" t="s">
        <v>1457</v>
      </c>
      <c r="B480" s="6" t="s">
        <v>1458</v>
      </c>
      <c r="C480" s="9">
        <v>1.0</v>
      </c>
      <c r="D480" s="7">
        <v>1.0</v>
      </c>
      <c r="E480" s="8">
        <v>43741.0</v>
      </c>
      <c r="F480" s="6" t="s">
        <v>1459</v>
      </c>
      <c r="G480" s="6" t="s">
        <v>14</v>
      </c>
      <c r="H480" s="6" t="s">
        <v>20</v>
      </c>
      <c r="I480" s="6"/>
      <c r="J480" s="6"/>
      <c r="K480" s="6">
        <v>2019.0</v>
      </c>
    </row>
    <row r="481" ht="15.0" customHeight="1">
      <c r="A481" s="5" t="s">
        <v>1460</v>
      </c>
      <c r="B481" s="6" t="s">
        <v>1461</v>
      </c>
      <c r="C481" s="9">
        <v>1.0</v>
      </c>
      <c r="D481" s="7">
        <v>1.0</v>
      </c>
      <c r="E481" s="8">
        <v>43739.0</v>
      </c>
      <c r="F481" s="6" t="s">
        <v>1462</v>
      </c>
      <c r="G481" s="6" t="s">
        <v>14</v>
      </c>
      <c r="H481" s="6" t="s">
        <v>20</v>
      </c>
      <c r="I481" s="6"/>
      <c r="J481" s="6"/>
      <c r="K481" s="6">
        <v>2019.0</v>
      </c>
    </row>
    <row r="482" ht="15.0" customHeight="1">
      <c r="A482" s="5" t="s">
        <v>1463</v>
      </c>
      <c r="B482" s="6" t="s">
        <v>1464</v>
      </c>
      <c r="C482" s="9">
        <v>1.0</v>
      </c>
      <c r="D482" s="7">
        <v>1.0</v>
      </c>
      <c r="E482" s="8">
        <v>43747.0</v>
      </c>
      <c r="F482" s="6" t="s">
        <v>1465</v>
      </c>
      <c r="G482" s="6" t="s">
        <v>14</v>
      </c>
      <c r="H482" s="6" t="s">
        <v>20</v>
      </c>
      <c r="I482" s="6"/>
      <c r="J482" s="6"/>
      <c r="K482" s="6">
        <v>2019.0</v>
      </c>
    </row>
    <row r="483" ht="15.0" customHeight="1">
      <c r="A483" s="5" t="s">
        <v>1466</v>
      </c>
      <c r="B483" s="6" t="s">
        <v>1467</v>
      </c>
      <c r="C483" s="9">
        <v>1.0</v>
      </c>
      <c r="D483" s="7">
        <v>1.0</v>
      </c>
      <c r="E483" s="8">
        <v>43747.0</v>
      </c>
      <c r="F483" s="6" t="s">
        <v>1468</v>
      </c>
      <c r="G483" s="6" t="s">
        <v>14</v>
      </c>
      <c r="H483" s="6" t="s">
        <v>20</v>
      </c>
      <c r="I483" s="6"/>
      <c r="J483" s="6"/>
      <c r="K483" s="6">
        <v>2019.0</v>
      </c>
    </row>
    <row r="484" ht="15.0" customHeight="1">
      <c r="A484" s="5" t="s">
        <v>1469</v>
      </c>
      <c r="B484" s="6" t="s">
        <v>1470</v>
      </c>
      <c r="C484" s="9">
        <v>1.0</v>
      </c>
      <c r="D484" s="7">
        <v>1.0</v>
      </c>
      <c r="E484" s="8">
        <v>43747.0</v>
      </c>
      <c r="F484" s="6" t="s">
        <v>1471</v>
      </c>
      <c r="G484" s="6" t="s">
        <v>14</v>
      </c>
      <c r="H484" s="6" t="s">
        <v>20</v>
      </c>
      <c r="I484" s="6"/>
      <c r="J484" s="6"/>
      <c r="K484" s="6">
        <v>2019.0</v>
      </c>
    </row>
    <row r="485" ht="15.0" customHeight="1">
      <c r="A485" s="5" t="s">
        <v>1472</v>
      </c>
      <c r="B485" s="6" t="s">
        <v>1473</v>
      </c>
      <c r="C485" s="9">
        <v>1.0</v>
      </c>
      <c r="D485" s="7">
        <v>1.0</v>
      </c>
      <c r="E485" s="8">
        <v>43746.0</v>
      </c>
      <c r="F485" s="6" t="s">
        <v>1474</v>
      </c>
      <c r="G485" s="6" t="s">
        <v>14</v>
      </c>
      <c r="H485" s="6" t="s">
        <v>20</v>
      </c>
      <c r="I485" s="6"/>
      <c r="J485" s="6"/>
      <c r="K485" s="6">
        <v>2019.0</v>
      </c>
    </row>
    <row r="486" ht="15.0" customHeight="1">
      <c r="A486" s="5" t="s">
        <v>1475</v>
      </c>
      <c r="B486" s="6" t="s">
        <v>1476</v>
      </c>
      <c r="C486" s="9">
        <v>1.0</v>
      </c>
      <c r="D486" s="7">
        <v>1.0</v>
      </c>
      <c r="E486" s="8">
        <v>43747.0</v>
      </c>
      <c r="F486" s="6" t="s">
        <v>1477</v>
      </c>
      <c r="G486" s="6" t="s">
        <v>14</v>
      </c>
      <c r="H486" s="6" t="s">
        <v>20</v>
      </c>
      <c r="I486" s="6"/>
      <c r="J486" s="6"/>
      <c r="K486" s="6">
        <v>2019.0</v>
      </c>
    </row>
    <row r="487" ht="15.0" customHeight="1">
      <c r="A487" s="5" t="s">
        <v>1478</v>
      </c>
      <c r="B487" s="6" t="s">
        <v>1479</v>
      </c>
      <c r="C487" s="9">
        <v>1.0</v>
      </c>
      <c r="D487" s="7">
        <v>1.0</v>
      </c>
      <c r="E487" s="8">
        <v>43747.0</v>
      </c>
      <c r="F487" s="6" t="s">
        <v>1480</v>
      </c>
      <c r="G487" s="6" t="s">
        <v>14</v>
      </c>
      <c r="H487" s="6" t="s">
        <v>20</v>
      </c>
      <c r="I487" s="6"/>
      <c r="J487" s="6"/>
      <c r="K487" s="6">
        <v>2019.0</v>
      </c>
    </row>
    <row r="488" ht="15.0" customHeight="1">
      <c r="A488" s="5" t="s">
        <v>1481</v>
      </c>
      <c r="B488" s="6" t="s">
        <v>1482</v>
      </c>
      <c r="C488" s="9">
        <v>1.0</v>
      </c>
      <c r="D488" s="7">
        <v>1.0</v>
      </c>
      <c r="E488" s="8">
        <v>43747.0</v>
      </c>
      <c r="F488" s="6" t="s">
        <v>1483</v>
      </c>
      <c r="G488" s="6" t="s">
        <v>14</v>
      </c>
      <c r="H488" s="6" t="s">
        <v>20</v>
      </c>
      <c r="I488" s="6"/>
      <c r="J488" s="6"/>
      <c r="K488" s="6">
        <v>2019.0</v>
      </c>
    </row>
    <row r="489" ht="15.0" customHeight="1">
      <c r="A489" s="5" t="s">
        <v>1484</v>
      </c>
      <c r="B489" s="6" t="s">
        <v>1485</v>
      </c>
      <c r="C489" s="9">
        <v>1.0</v>
      </c>
      <c r="D489" s="7">
        <v>1.0</v>
      </c>
      <c r="E489" s="8">
        <v>43747.0</v>
      </c>
      <c r="F489" s="6" t="s">
        <v>1486</v>
      </c>
      <c r="G489" s="6" t="s">
        <v>14</v>
      </c>
      <c r="H489" s="6" t="s">
        <v>20</v>
      </c>
      <c r="I489" s="6"/>
      <c r="J489" s="6"/>
      <c r="K489" s="6">
        <v>2019.0</v>
      </c>
    </row>
    <row r="490" ht="15.0" customHeight="1">
      <c r="A490" s="5" t="s">
        <v>1487</v>
      </c>
      <c r="B490" s="6" t="s">
        <v>1488</v>
      </c>
      <c r="C490" s="9">
        <v>1.0</v>
      </c>
      <c r="D490" s="7">
        <v>1.0</v>
      </c>
      <c r="E490" s="8">
        <v>43747.0</v>
      </c>
      <c r="F490" s="6" t="s">
        <v>1489</v>
      </c>
      <c r="G490" s="6" t="s">
        <v>14</v>
      </c>
      <c r="H490" s="6" t="s">
        <v>20</v>
      </c>
      <c r="I490" s="6"/>
      <c r="J490" s="6"/>
      <c r="K490" s="6">
        <v>2019.0</v>
      </c>
    </row>
    <row r="491" ht="15.0" customHeight="1">
      <c r="A491" s="5" t="s">
        <v>1490</v>
      </c>
      <c r="B491" s="6" t="s">
        <v>1491</v>
      </c>
      <c r="C491" s="9">
        <v>1.0</v>
      </c>
      <c r="D491" s="7">
        <v>1.0</v>
      </c>
      <c r="E491" s="8">
        <v>43747.0</v>
      </c>
      <c r="F491" s="6" t="s">
        <v>1492</v>
      </c>
      <c r="G491" s="6" t="s">
        <v>14</v>
      </c>
      <c r="H491" s="6" t="s">
        <v>20</v>
      </c>
      <c r="I491" s="6"/>
      <c r="J491" s="6"/>
      <c r="K491" s="6">
        <v>2019.0</v>
      </c>
    </row>
    <row r="492" ht="15.0" customHeight="1">
      <c r="A492" s="5" t="s">
        <v>1493</v>
      </c>
      <c r="B492" s="6" t="s">
        <v>1494</v>
      </c>
      <c r="C492" s="9">
        <v>1.0</v>
      </c>
      <c r="D492" s="7">
        <v>1.0</v>
      </c>
      <c r="E492" s="8">
        <v>43747.0</v>
      </c>
      <c r="F492" s="6" t="s">
        <v>1495</v>
      </c>
      <c r="G492" s="6" t="s">
        <v>14</v>
      </c>
      <c r="H492" s="6" t="s">
        <v>20</v>
      </c>
      <c r="I492" s="6"/>
      <c r="J492" s="6"/>
      <c r="K492" s="6">
        <v>2019.0</v>
      </c>
    </row>
    <row r="493" ht="15.0" customHeight="1">
      <c r="A493" s="5" t="s">
        <v>1496</v>
      </c>
      <c r="B493" s="6" t="s">
        <v>1497</v>
      </c>
      <c r="C493" s="9">
        <v>1.0</v>
      </c>
      <c r="D493" s="7">
        <v>1.0</v>
      </c>
      <c r="E493" s="8">
        <v>43746.0</v>
      </c>
      <c r="F493" s="6" t="s">
        <v>1498</v>
      </c>
      <c r="G493" s="6" t="s">
        <v>14</v>
      </c>
      <c r="H493" s="6" t="s">
        <v>20</v>
      </c>
      <c r="I493" s="6"/>
      <c r="J493" s="6"/>
      <c r="K493" s="6">
        <v>2019.0</v>
      </c>
    </row>
    <row r="494" ht="15.0" customHeight="1">
      <c r="A494" s="5" t="s">
        <v>1499</v>
      </c>
      <c r="B494" s="6" t="s">
        <v>1500</v>
      </c>
      <c r="C494" s="9">
        <v>1.0</v>
      </c>
      <c r="D494" s="7">
        <v>1.0</v>
      </c>
      <c r="E494" s="8">
        <v>43747.0</v>
      </c>
      <c r="F494" s="6" t="s">
        <v>1501</v>
      </c>
      <c r="G494" s="6" t="s">
        <v>14</v>
      </c>
      <c r="H494" s="6" t="s">
        <v>20</v>
      </c>
      <c r="I494" s="6"/>
      <c r="J494" s="6"/>
      <c r="K494" s="6">
        <v>2019.0</v>
      </c>
    </row>
    <row r="495" ht="15.0" customHeight="1">
      <c r="A495" s="5" t="s">
        <v>1502</v>
      </c>
      <c r="B495" s="6" t="s">
        <v>1503</v>
      </c>
      <c r="C495" s="9">
        <v>1.0</v>
      </c>
      <c r="D495" s="7">
        <v>1.0</v>
      </c>
      <c r="E495" s="8">
        <v>43747.0</v>
      </c>
      <c r="F495" s="6" t="s">
        <v>1504</v>
      </c>
      <c r="G495" s="6" t="s">
        <v>14</v>
      </c>
      <c r="H495" s="6" t="s">
        <v>20</v>
      </c>
      <c r="I495" s="6"/>
      <c r="J495" s="6"/>
      <c r="K495" s="6">
        <v>2019.0</v>
      </c>
    </row>
    <row r="496" ht="15.0" customHeight="1">
      <c r="A496" s="5" t="s">
        <v>1505</v>
      </c>
      <c r="B496" s="6" t="s">
        <v>1506</v>
      </c>
      <c r="C496" s="9">
        <v>1.0</v>
      </c>
      <c r="D496" s="7">
        <v>1.0</v>
      </c>
      <c r="E496" s="8">
        <v>43747.0</v>
      </c>
      <c r="F496" s="6" t="s">
        <v>1507</v>
      </c>
      <c r="G496" s="6" t="s">
        <v>14</v>
      </c>
      <c r="H496" s="6" t="s">
        <v>20</v>
      </c>
      <c r="I496" s="6"/>
      <c r="J496" s="6"/>
      <c r="K496" s="6">
        <v>2019.0</v>
      </c>
    </row>
    <row r="497" ht="15.0" customHeight="1">
      <c r="A497" s="5" t="s">
        <v>1508</v>
      </c>
      <c r="B497" s="6" t="s">
        <v>1509</v>
      </c>
      <c r="C497" s="9">
        <v>1.0</v>
      </c>
      <c r="D497" s="7">
        <v>1.0</v>
      </c>
      <c r="E497" s="8">
        <v>43747.0</v>
      </c>
      <c r="F497" s="6" t="s">
        <v>1510</v>
      </c>
      <c r="G497" s="6" t="s">
        <v>14</v>
      </c>
      <c r="H497" s="6" t="s">
        <v>20</v>
      </c>
      <c r="I497" s="6"/>
      <c r="J497" s="6"/>
      <c r="K497" s="6">
        <v>2019.0</v>
      </c>
    </row>
    <row r="498" ht="15.0" customHeight="1">
      <c r="A498" s="5" t="s">
        <v>1511</v>
      </c>
      <c r="B498" s="6" t="s">
        <v>1512</v>
      </c>
      <c r="C498" s="9">
        <v>1.0</v>
      </c>
      <c r="D498" s="7">
        <v>1.0</v>
      </c>
      <c r="E498" s="8">
        <v>43747.0</v>
      </c>
      <c r="F498" s="6" t="s">
        <v>1513</v>
      </c>
      <c r="G498" s="6" t="s">
        <v>14</v>
      </c>
      <c r="H498" s="6" t="s">
        <v>20</v>
      </c>
      <c r="I498" s="6"/>
      <c r="J498" s="6"/>
      <c r="K498" s="6">
        <v>2019.0</v>
      </c>
    </row>
    <row r="499" ht="15.0" customHeight="1">
      <c r="A499" s="5" t="s">
        <v>1514</v>
      </c>
      <c r="B499" s="6" t="s">
        <v>1515</v>
      </c>
      <c r="C499" s="9">
        <v>1.0</v>
      </c>
      <c r="D499" s="7">
        <v>1.0</v>
      </c>
      <c r="E499" s="8">
        <v>43747.0</v>
      </c>
      <c r="F499" s="6" t="s">
        <v>1516</v>
      </c>
      <c r="G499" s="6" t="s">
        <v>14</v>
      </c>
      <c r="H499" s="6" t="s">
        <v>20</v>
      </c>
      <c r="I499" s="6"/>
      <c r="J499" s="6"/>
      <c r="K499" s="6">
        <v>2019.0</v>
      </c>
    </row>
    <row r="500" ht="15.0" customHeight="1">
      <c r="A500" s="5" t="s">
        <v>1517</v>
      </c>
      <c r="B500" s="6" t="s">
        <v>1518</v>
      </c>
      <c r="C500" s="9">
        <v>1.0</v>
      </c>
      <c r="D500" s="7">
        <v>1.0</v>
      </c>
      <c r="E500" s="8">
        <v>43747.0</v>
      </c>
      <c r="F500" s="6" t="s">
        <v>1519</v>
      </c>
      <c r="G500" s="6" t="s">
        <v>14</v>
      </c>
      <c r="H500" s="6" t="s">
        <v>20</v>
      </c>
      <c r="I500" s="6"/>
      <c r="J500" s="6"/>
      <c r="K500" s="6">
        <v>2019.0</v>
      </c>
    </row>
    <row r="501" ht="15.0" customHeight="1">
      <c r="A501" s="5" t="s">
        <v>1520</v>
      </c>
      <c r="B501" s="6" t="s">
        <v>1521</v>
      </c>
      <c r="C501" s="9">
        <v>1.0</v>
      </c>
      <c r="D501" s="7">
        <v>1.0</v>
      </c>
      <c r="E501" s="8">
        <v>43747.0</v>
      </c>
      <c r="F501" s="6" t="s">
        <v>1522</v>
      </c>
      <c r="G501" s="6" t="s">
        <v>14</v>
      </c>
      <c r="H501" s="6" t="s">
        <v>20</v>
      </c>
      <c r="I501" s="6"/>
      <c r="J501" s="6"/>
      <c r="K501" s="6">
        <v>2019.0</v>
      </c>
    </row>
    <row r="502" ht="15.0" customHeight="1">
      <c r="A502" s="5" t="s">
        <v>1523</v>
      </c>
      <c r="B502" s="6" t="s">
        <v>1524</v>
      </c>
      <c r="C502" s="9">
        <v>1.0</v>
      </c>
      <c r="D502" s="7">
        <v>1.0</v>
      </c>
      <c r="E502" s="8">
        <v>43747.0</v>
      </c>
      <c r="F502" s="6" t="s">
        <v>1525</v>
      </c>
      <c r="G502" s="6" t="s">
        <v>14</v>
      </c>
      <c r="H502" s="6" t="s">
        <v>20</v>
      </c>
      <c r="I502" s="6"/>
      <c r="J502" s="6"/>
      <c r="K502" s="6">
        <v>2019.0</v>
      </c>
    </row>
    <row r="503" ht="15.0" customHeight="1">
      <c r="A503" s="5" t="s">
        <v>1526</v>
      </c>
      <c r="B503" s="6" t="s">
        <v>1527</v>
      </c>
      <c r="C503" s="9">
        <v>1.0</v>
      </c>
      <c r="D503" s="7">
        <v>1.0</v>
      </c>
      <c r="E503" s="8">
        <v>43747.0</v>
      </c>
      <c r="F503" s="6" t="s">
        <v>1528</v>
      </c>
      <c r="G503" s="6" t="s">
        <v>14</v>
      </c>
      <c r="H503" s="6" t="s">
        <v>20</v>
      </c>
      <c r="I503" s="6"/>
      <c r="J503" s="6"/>
      <c r="K503" s="6">
        <v>2019.0</v>
      </c>
    </row>
    <row r="504" ht="15.0" customHeight="1">
      <c r="A504" s="5" t="s">
        <v>1529</v>
      </c>
      <c r="B504" s="6" t="s">
        <v>1530</v>
      </c>
      <c r="C504" s="9">
        <v>1.0</v>
      </c>
      <c r="D504" s="7">
        <v>1.0</v>
      </c>
      <c r="E504" s="8">
        <v>43747.0</v>
      </c>
      <c r="F504" s="6" t="s">
        <v>1531</v>
      </c>
      <c r="G504" s="6" t="s">
        <v>14</v>
      </c>
      <c r="H504" s="6" t="s">
        <v>20</v>
      </c>
      <c r="I504" s="6"/>
      <c r="J504" s="6"/>
      <c r="K504" s="6">
        <v>2019.0</v>
      </c>
    </row>
    <row r="505" ht="15.0" customHeight="1">
      <c r="A505" s="5" t="s">
        <v>1532</v>
      </c>
      <c r="B505" s="6" t="s">
        <v>1533</v>
      </c>
      <c r="C505" s="9">
        <v>1.0</v>
      </c>
      <c r="D505" s="7">
        <v>1.0</v>
      </c>
      <c r="E505" s="8">
        <v>43747.0</v>
      </c>
      <c r="F505" s="6" t="s">
        <v>1534</v>
      </c>
      <c r="G505" s="6" t="s">
        <v>14</v>
      </c>
      <c r="H505" s="6" t="s">
        <v>20</v>
      </c>
      <c r="I505" s="6"/>
      <c r="J505" s="6"/>
      <c r="K505" s="6">
        <v>2019.0</v>
      </c>
    </row>
    <row r="506" ht="15.0" customHeight="1">
      <c r="A506" s="5" t="s">
        <v>1535</v>
      </c>
      <c r="B506" s="6" t="s">
        <v>1536</v>
      </c>
      <c r="C506" s="9">
        <v>1.0</v>
      </c>
      <c r="D506" s="7">
        <v>1.0</v>
      </c>
      <c r="E506" s="8">
        <v>43747.0</v>
      </c>
      <c r="F506" s="6" t="s">
        <v>1537</v>
      </c>
      <c r="G506" s="6" t="s">
        <v>14</v>
      </c>
      <c r="H506" s="6" t="s">
        <v>20</v>
      </c>
      <c r="I506" s="6"/>
      <c r="J506" s="6"/>
      <c r="K506" s="6">
        <v>2019.0</v>
      </c>
    </row>
    <row r="507" ht="15.0" customHeight="1">
      <c r="A507" s="5" t="s">
        <v>1538</v>
      </c>
      <c r="B507" s="6" t="s">
        <v>1539</v>
      </c>
      <c r="C507" s="9">
        <v>1.0</v>
      </c>
      <c r="D507" s="7">
        <v>1.0</v>
      </c>
      <c r="E507" s="8">
        <v>43747.0</v>
      </c>
      <c r="F507" s="6" t="s">
        <v>1540</v>
      </c>
      <c r="G507" s="6" t="s">
        <v>14</v>
      </c>
      <c r="H507" s="6" t="s">
        <v>20</v>
      </c>
      <c r="I507" s="6"/>
      <c r="J507" s="6"/>
      <c r="K507" s="6">
        <v>2019.0</v>
      </c>
    </row>
    <row r="508" ht="15.0" customHeight="1">
      <c r="A508" s="5" t="s">
        <v>1541</v>
      </c>
      <c r="B508" s="6" t="s">
        <v>1542</v>
      </c>
      <c r="C508" s="9">
        <v>1.0</v>
      </c>
      <c r="D508" s="7">
        <v>1.0</v>
      </c>
      <c r="E508" s="8">
        <v>43747.0</v>
      </c>
      <c r="F508" s="6" t="s">
        <v>1543</v>
      </c>
      <c r="G508" s="6" t="s">
        <v>14</v>
      </c>
      <c r="H508" s="6" t="s">
        <v>20</v>
      </c>
      <c r="I508" s="6"/>
      <c r="J508" s="6"/>
      <c r="K508" s="6">
        <v>2019.0</v>
      </c>
    </row>
    <row r="509" ht="15.0" customHeight="1">
      <c r="A509" s="5" t="s">
        <v>1544</v>
      </c>
      <c r="B509" s="6" t="s">
        <v>1545</v>
      </c>
      <c r="C509" s="9">
        <v>1.0</v>
      </c>
      <c r="D509" s="7">
        <v>1.0</v>
      </c>
      <c r="E509" s="8">
        <v>43747.0</v>
      </c>
      <c r="F509" s="6" t="s">
        <v>1546</v>
      </c>
      <c r="G509" s="6" t="s">
        <v>14</v>
      </c>
      <c r="H509" s="6" t="s">
        <v>20</v>
      </c>
      <c r="I509" s="6"/>
      <c r="J509" s="6"/>
      <c r="K509" s="6">
        <v>2019.0</v>
      </c>
    </row>
    <row r="510" ht="15.0" customHeight="1">
      <c r="A510" s="5" t="s">
        <v>1547</v>
      </c>
      <c r="B510" s="6" t="s">
        <v>1548</v>
      </c>
      <c r="C510" s="9">
        <v>1.0</v>
      </c>
      <c r="D510" s="7">
        <v>1.0</v>
      </c>
      <c r="E510" s="8">
        <v>43747.0</v>
      </c>
      <c r="F510" s="6" t="s">
        <v>1549</v>
      </c>
      <c r="G510" s="6" t="s">
        <v>14</v>
      </c>
      <c r="H510" s="6" t="s">
        <v>20</v>
      </c>
      <c r="I510" s="6"/>
      <c r="J510" s="6"/>
      <c r="K510" s="6">
        <v>2019.0</v>
      </c>
    </row>
    <row r="511" ht="15.0" customHeight="1">
      <c r="A511" s="5" t="s">
        <v>1550</v>
      </c>
      <c r="B511" s="6" t="s">
        <v>1551</v>
      </c>
      <c r="C511" s="9">
        <v>1.0</v>
      </c>
      <c r="D511" s="7">
        <v>1.0</v>
      </c>
      <c r="E511" s="8">
        <v>43748.0</v>
      </c>
      <c r="F511" s="6" t="s">
        <v>1552</v>
      </c>
      <c r="G511" s="6" t="s">
        <v>14</v>
      </c>
      <c r="H511" s="6" t="s">
        <v>20</v>
      </c>
      <c r="I511" s="6"/>
      <c r="J511" s="6"/>
      <c r="K511" s="6">
        <v>2019.0</v>
      </c>
    </row>
    <row r="512" ht="15.0" customHeight="1">
      <c r="A512" s="5" t="s">
        <v>1553</v>
      </c>
      <c r="B512" s="6" t="s">
        <v>1554</v>
      </c>
      <c r="C512" s="9">
        <v>1.0</v>
      </c>
      <c r="D512" s="7">
        <v>1.0</v>
      </c>
      <c r="E512" s="8">
        <v>43749.0</v>
      </c>
      <c r="F512" s="6" t="s">
        <v>1555</v>
      </c>
      <c r="G512" s="6" t="s">
        <v>14</v>
      </c>
      <c r="H512" s="6" t="s">
        <v>20</v>
      </c>
      <c r="I512" s="6"/>
      <c r="J512" s="6"/>
      <c r="K512" s="6">
        <v>2019.0</v>
      </c>
    </row>
    <row r="513" ht="15.0" customHeight="1">
      <c r="A513" s="5" t="s">
        <v>1556</v>
      </c>
      <c r="B513" s="6" t="s">
        <v>1557</v>
      </c>
      <c r="C513" s="9">
        <v>1.0</v>
      </c>
      <c r="D513" s="7">
        <v>1.0</v>
      </c>
      <c r="E513" s="8">
        <v>43748.0</v>
      </c>
      <c r="F513" s="6" t="s">
        <v>1558</v>
      </c>
      <c r="G513" s="6" t="s">
        <v>14</v>
      </c>
      <c r="H513" s="6" t="s">
        <v>20</v>
      </c>
      <c r="I513" s="6"/>
      <c r="J513" s="6"/>
      <c r="K513" s="6">
        <v>2019.0</v>
      </c>
    </row>
    <row r="514" ht="15.0" customHeight="1">
      <c r="A514" s="5" t="s">
        <v>1559</v>
      </c>
      <c r="B514" s="6" t="s">
        <v>1560</v>
      </c>
      <c r="C514" s="9">
        <v>1.0</v>
      </c>
      <c r="D514" s="7">
        <v>1.0</v>
      </c>
      <c r="E514" s="8">
        <v>43748.0</v>
      </c>
      <c r="F514" s="6" t="s">
        <v>1561</v>
      </c>
      <c r="G514" s="6" t="s">
        <v>14</v>
      </c>
      <c r="H514" s="6" t="s">
        <v>20</v>
      </c>
      <c r="I514" s="6"/>
      <c r="J514" s="6"/>
      <c r="K514" s="6">
        <v>2019.0</v>
      </c>
    </row>
    <row r="515" ht="15.0" customHeight="1">
      <c r="A515" s="5" t="s">
        <v>1562</v>
      </c>
      <c r="B515" s="6" t="s">
        <v>1563</v>
      </c>
      <c r="C515" s="9">
        <v>1.0</v>
      </c>
      <c r="D515" s="7">
        <v>1.0</v>
      </c>
      <c r="E515" s="8">
        <v>43748.0</v>
      </c>
      <c r="F515" s="6" t="s">
        <v>1564</v>
      </c>
      <c r="G515" s="6" t="s">
        <v>14</v>
      </c>
      <c r="H515" s="6" t="s">
        <v>20</v>
      </c>
      <c r="I515" s="6"/>
      <c r="J515" s="6"/>
      <c r="K515" s="6">
        <v>2019.0</v>
      </c>
    </row>
    <row r="516" ht="15.0" customHeight="1">
      <c r="A516" s="5" t="s">
        <v>1565</v>
      </c>
      <c r="B516" s="6" t="s">
        <v>1566</v>
      </c>
      <c r="C516" s="9">
        <v>1.0</v>
      </c>
      <c r="D516" s="7">
        <v>1.0</v>
      </c>
      <c r="E516" s="8">
        <v>43748.0</v>
      </c>
      <c r="F516" s="6" t="s">
        <v>1567</v>
      </c>
      <c r="G516" s="6" t="s">
        <v>14</v>
      </c>
      <c r="H516" s="6" t="s">
        <v>20</v>
      </c>
      <c r="I516" s="6"/>
      <c r="J516" s="6"/>
      <c r="K516" s="6">
        <v>2019.0</v>
      </c>
    </row>
    <row r="517" ht="15.0" customHeight="1">
      <c r="A517" s="5" t="s">
        <v>1568</v>
      </c>
      <c r="B517" s="6" t="s">
        <v>1569</v>
      </c>
      <c r="C517" s="9">
        <v>1.0</v>
      </c>
      <c r="D517" s="7">
        <v>1.0</v>
      </c>
      <c r="E517" s="8">
        <v>43748.0</v>
      </c>
      <c r="F517" s="6" t="s">
        <v>1570</v>
      </c>
      <c r="G517" s="6" t="s">
        <v>14</v>
      </c>
      <c r="H517" s="6" t="s">
        <v>20</v>
      </c>
      <c r="I517" s="6"/>
      <c r="J517" s="6"/>
      <c r="K517" s="6">
        <v>2019.0</v>
      </c>
    </row>
    <row r="518" ht="15.0" customHeight="1">
      <c r="A518" s="5" t="s">
        <v>1571</v>
      </c>
      <c r="B518" s="6" t="s">
        <v>1572</v>
      </c>
      <c r="C518" s="9">
        <v>1.0</v>
      </c>
      <c r="D518" s="7">
        <v>1.0</v>
      </c>
      <c r="E518" s="8">
        <v>43749.0</v>
      </c>
      <c r="F518" s="6" t="s">
        <v>1573</v>
      </c>
      <c r="G518" s="6" t="s">
        <v>14</v>
      </c>
      <c r="H518" s="6" t="s">
        <v>20</v>
      </c>
      <c r="I518" s="6"/>
      <c r="J518" s="6"/>
      <c r="K518" s="6">
        <v>2019.0</v>
      </c>
    </row>
    <row r="519" ht="15.0" customHeight="1">
      <c r="A519" s="5" t="s">
        <v>1574</v>
      </c>
      <c r="B519" s="6" t="s">
        <v>1575</v>
      </c>
      <c r="C519" s="9">
        <v>1.0</v>
      </c>
      <c r="D519" s="7">
        <v>1.0</v>
      </c>
      <c r="E519" s="8">
        <v>43748.0</v>
      </c>
      <c r="F519" s="6" t="s">
        <v>1576</v>
      </c>
      <c r="G519" s="6" t="s">
        <v>14</v>
      </c>
      <c r="H519" s="6" t="s">
        <v>20</v>
      </c>
      <c r="I519" s="6"/>
      <c r="J519" s="6"/>
      <c r="K519" s="6">
        <v>2019.0</v>
      </c>
    </row>
    <row r="520" ht="15.0" customHeight="1">
      <c r="A520" s="5" t="s">
        <v>1577</v>
      </c>
      <c r="B520" s="6" t="s">
        <v>1578</v>
      </c>
      <c r="C520" s="9">
        <v>1.0</v>
      </c>
      <c r="D520" s="7">
        <v>1.0</v>
      </c>
      <c r="E520" s="8">
        <v>43748.0</v>
      </c>
      <c r="F520" s="6" t="s">
        <v>1579</v>
      </c>
      <c r="G520" s="6" t="s">
        <v>14</v>
      </c>
      <c r="H520" s="6" t="s">
        <v>20</v>
      </c>
      <c r="I520" s="6"/>
      <c r="J520" s="6"/>
      <c r="K520" s="6">
        <v>2019.0</v>
      </c>
    </row>
    <row r="521" ht="15.0" customHeight="1">
      <c r="A521" s="5" t="s">
        <v>1580</v>
      </c>
      <c r="B521" s="6" t="s">
        <v>1581</v>
      </c>
      <c r="C521" s="9">
        <v>1.0</v>
      </c>
      <c r="D521" s="7">
        <v>1.0</v>
      </c>
      <c r="E521" s="8">
        <v>43748.0</v>
      </c>
      <c r="F521" s="6" t="s">
        <v>1582</v>
      </c>
      <c r="G521" s="6" t="s">
        <v>14</v>
      </c>
      <c r="H521" s="6" t="s">
        <v>20</v>
      </c>
      <c r="I521" s="6"/>
      <c r="J521" s="6"/>
      <c r="K521" s="6">
        <v>2019.0</v>
      </c>
    </row>
    <row r="522" ht="15.0" customHeight="1">
      <c r="A522" s="5" t="s">
        <v>1583</v>
      </c>
      <c r="B522" s="6" t="s">
        <v>1584</v>
      </c>
      <c r="C522" s="9">
        <v>1.0</v>
      </c>
      <c r="D522" s="7">
        <v>1.0</v>
      </c>
      <c r="E522" s="8">
        <v>43748.0</v>
      </c>
      <c r="F522" s="6" t="s">
        <v>1585</v>
      </c>
      <c r="G522" s="6" t="s">
        <v>14</v>
      </c>
      <c r="H522" s="6" t="s">
        <v>20</v>
      </c>
      <c r="I522" s="6"/>
      <c r="J522" s="6"/>
      <c r="K522" s="6">
        <v>2019.0</v>
      </c>
    </row>
    <row r="523" ht="15.0" customHeight="1">
      <c r="A523" s="5" t="s">
        <v>1586</v>
      </c>
      <c r="B523" s="6" t="s">
        <v>1587</v>
      </c>
      <c r="C523" s="9">
        <v>1.0</v>
      </c>
      <c r="D523" s="7">
        <v>1.0</v>
      </c>
      <c r="E523" s="8">
        <v>43749.0</v>
      </c>
      <c r="F523" s="6" t="s">
        <v>1588</v>
      </c>
      <c r="G523" s="6" t="s">
        <v>14</v>
      </c>
      <c r="H523" s="6" t="s">
        <v>20</v>
      </c>
      <c r="I523" s="6"/>
      <c r="J523" s="6"/>
      <c r="K523" s="6">
        <v>2019.0</v>
      </c>
    </row>
    <row r="524" ht="15.0" customHeight="1">
      <c r="A524" s="5" t="s">
        <v>1589</v>
      </c>
      <c r="B524" s="6" t="s">
        <v>1590</v>
      </c>
      <c r="C524" s="9">
        <v>1.0</v>
      </c>
      <c r="D524" s="7">
        <v>1.0</v>
      </c>
      <c r="E524" s="8">
        <v>43749.0</v>
      </c>
      <c r="F524" s="6" t="s">
        <v>1591</v>
      </c>
      <c r="G524" s="6" t="s">
        <v>14</v>
      </c>
      <c r="H524" s="6" t="s">
        <v>20</v>
      </c>
      <c r="I524" s="6"/>
      <c r="J524" s="6"/>
      <c r="K524" s="6">
        <v>2019.0</v>
      </c>
    </row>
    <row r="525" ht="15.0" customHeight="1">
      <c r="A525" s="5" t="s">
        <v>1592</v>
      </c>
      <c r="B525" s="6" t="s">
        <v>1593</v>
      </c>
      <c r="C525" s="9">
        <v>1.0</v>
      </c>
      <c r="D525" s="7">
        <v>1.0</v>
      </c>
      <c r="E525" s="8">
        <v>43749.0</v>
      </c>
      <c r="F525" s="6" t="s">
        <v>1594</v>
      </c>
      <c r="G525" s="6" t="s">
        <v>14</v>
      </c>
      <c r="H525" s="6" t="s">
        <v>20</v>
      </c>
      <c r="I525" s="6"/>
      <c r="J525" s="6"/>
      <c r="K525" s="6">
        <v>2019.0</v>
      </c>
    </row>
    <row r="526" ht="15.0" customHeight="1">
      <c r="A526" s="5" t="s">
        <v>1595</v>
      </c>
      <c r="B526" s="6" t="s">
        <v>1596</v>
      </c>
      <c r="C526" s="9">
        <v>1.0</v>
      </c>
      <c r="D526" s="7">
        <v>1.0</v>
      </c>
      <c r="E526" s="8">
        <v>43749.0</v>
      </c>
      <c r="F526" s="6" t="s">
        <v>1597</v>
      </c>
      <c r="G526" s="6" t="s">
        <v>14</v>
      </c>
      <c r="H526" s="6" t="s">
        <v>20</v>
      </c>
      <c r="I526" s="6"/>
      <c r="J526" s="6"/>
      <c r="K526" s="6">
        <v>2019.0</v>
      </c>
    </row>
    <row r="527" ht="15.0" customHeight="1">
      <c r="A527" s="5" t="s">
        <v>1598</v>
      </c>
      <c r="B527" s="6" t="s">
        <v>1599</v>
      </c>
      <c r="C527" s="9">
        <v>1.0</v>
      </c>
      <c r="D527" s="7">
        <v>1.0</v>
      </c>
      <c r="E527" s="8">
        <v>43748.0</v>
      </c>
      <c r="F527" s="6" t="s">
        <v>1600</v>
      </c>
      <c r="G527" s="6" t="s">
        <v>14</v>
      </c>
      <c r="H527" s="6" t="s">
        <v>20</v>
      </c>
      <c r="I527" s="6"/>
      <c r="J527" s="6"/>
      <c r="K527" s="6">
        <v>2019.0</v>
      </c>
    </row>
    <row r="528" ht="15.0" customHeight="1">
      <c r="A528" s="5" t="s">
        <v>1601</v>
      </c>
      <c r="B528" s="6" t="s">
        <v>1602</v>
      </c>
      <c r="C528" s="9">
        <v>1.0</v>
      </c>
      <c r="D528" s="7">
        <v>1.0</v>
      </c>
      <c r="E528" s="8">
        <v>43749.0</v>
      </c>
      <c r="F528" s="6" t="s">
        <v>1603</v>
      </c>
      <c r="G528" s="6" t="s">
        <v>14</v>
      </c>
      <c r="H528" s="6" t="s">
        <v>20</v>
      </c>
      <c r="I528" s="6"/>
      <c r="J528" s="6"/>
      <c r="K528" s="6">
        <v>2019.0</v>
      </c>
    </row>
    <row r="529" ht="15.0" customHeight="1">
      <c r="A529" s="5" t="s">
        <v>1604</v>
      </c>
      <c r="B529" s="6" t="s">
        <v>1605</v>
      </c>
      <c r="C529" s="9">
        <v>1.0</v>
      </c>
      <c r="D529" s="7">
        <v>1.0</v>
      </c>
      <c r="E529" s="8">
        <v>43748.0</v>
      </c>
      <c r="F529" s="6" t="s">
        <v>1606</v>
      </c>
      <c r="G529" s="6" t="s">
        <v>14</v>
      </c>
      <c r="H529" s="6" t="s">
        <v>20</v>
      </c>
      <c r="I529" s="6"/>
      <c r="J529" s="6"/>
      <c r="K529" s="6">
        <v>2019.0</v>
      </c>
    </row>
    <row r="530" ht="15.0" customHeight="1">
      <c r="A530" s="5" t="s">
        <v>1607</v>
      </c>
      <c r="B530" s="6" t="s">
        <v>1608</v>
      </c>
      <c r="C530" s="9">
        <v>1.0</v>
      </c>
      <c r="D530" s="7">
        <v>1.0</v>
      </c>
      <c r="E530" s="8">
        <v>43748.0</v>
      </c>
      <c r="F530" s="6" t="s">
        <v>1609</v>
      </c>
      <c r="G530" s="6" t="s">
        <v>14</v>
      </c>
      <c r="H530" s="6" t="s">
        <v>20</v>
      </c>
      <c r="I530" s="6"/>
      <c r="J530" s="6"/>
      <c r="K530" s="6">
        <v>2019.0</v>
      </c>
    </row>
    <row r="531" ht="15.0" customHeight="1">
      <c r="A531" s="5" t="s">
        <v>1610</v>
      </c>
      <c r="B531" s="6" t="s">
        <v>1611</v>
      </c>
      <c r="C531" s="9">
        <v>1.0</v>
      </c>
      <c r="D531" s="7">
        <v>1.0</v>
      </c>
      <c r="E531" s="8">
        <v>43748.0</v>
      </c>
      <c r="F531" s="6" t="s">
        <v>1612</v>
      </c>
      <c r="G531" s="6" t="s">
        <v>14</v>
      </c>
      <c r="H531" s="6" t="s">
        <v>20</v>
      </c>
      <c r="I531" s="6"/>
      <c r="J531" s="6"/>
      <c r="K531" s="6">
        <v>2019.0</v>
      </c>
    </row>
    <row r="532" ht="15.0" customHeight="1">
      <c r="A532" s="5" t="s">
        <v>1613</v>
      </c>
      <c r="B532" s="6" t="s">
        <v>1614</v>
      </c>
      <c r="C532" s="9">
        <v>1.0</v>
      </c>
      <c r="D532" s="7">
        <v>1.0</v>
      </c>
      <c r="E532" s="8">
        <v>43749.0</v>
      </c>
      <c r="F532" s="6" t="s">
        <v>1615</v>
      </c>
      <c r="G532" s="6" t="s">
        <v>14</v>
      </c>
      <c r="H532" s="6" t="s">
        <v>20</v>
      </c>
      <c r="I532" s="6"/>
      <c r="J532" s="6"/>
      <c r="K532" s="6">
        <v>2019.0</v>
      </c>
    </row>
    <row r="533" ht="15.0" customHeight="1">
      <c r="A533" s="5" t="s">
        <v>1616</v>
      </c>
      <c r="B533" s="6" t="s">
        <v>1617</v>
      </c>
      <c r="C533" s="9">
        <v>1.0</v>
      </c>
      <c r="D533" s="7">
        <v>1.0</v>
      </c>
      <c r="E533" s="8">
        <v>43748.0</v>
      </c>
      <c r="F533" s="6" t="s">
        <v>1618</v>
      </c>
      <c r="G533" s="6" t="s">
        <v>14</v>
      </c>
      <c r="H533" s="6" t="s">
        <v>20</v>
      </c>
      <c r="I533" s="6"/>
      <c r="J533" s="6"/>
      <c r="K533" s="6">
        <v>2019.0</v>
      </c>
    </row>
    <row r="534" ht="15.0" customHeight="1">
      <c r="A534" s="5" t="s">
        <v>1619</v>
      </c>
      <c r="B534" s="6" t="s">
        <v>1620</v>
      </c>
      <c r="C534" s="9">
        <v>1.0</v>
      </c>
      <c r="D534" s="7">
        <v>1.0</v>
      </c>
      <c r="E534" s="8">
        <v>43749.0</v>
      </c>
      <c r="F534" s="6" t="s">
        <v>1621</v>
      </c>
      <c r="G534" s="6" t="s">
        <v>14</v>
      </c>
      <c r="H534" s="6" t="s">
        <v>20</v>
      </c>
      <c r="I534" s="6"/>
      <c r="J534" s="6"/>
      <c r="K534" s="6">
        <v>2019.0</v>
      </c>
    </row>
    <row r="535" ht="15.0" customHeight="1">
      <c r="A535" s="5" t="s">
        <v>1622</v>
      </c>
      <c r="B535" s="6" t="s">
        <v>1623</v>
      </c>
      <c r="C535" s="9">
        <v>1.0</v>
      </c>
      <c r="D535" s="7">
        <v>1.0</v>
      </c>
      <c r="E535" s="8">
        <v>43748.0</v>
      </c>
      <c r="F535" s="6" t="s">
        <v>1624</v>
      </c>
      <c r="G535" s="6" t="s">
        <v>14</v>
      </c>
      <c r="H535" s="6" t="s">
        <v>20</v>
      </c>
      <c r="I535" s="6"/>
      <c r="J535" s="6"/>
      <c r="K535" s="6">
        <v>2019.0</v>
      </c>
    </row>
    <row r="536" ht="15.0" customHeight="1">
      <c r="A536" s="5" t="s">
        <v>1625</v>
      </c>
      <c r="B536" s="6" t="s">
        <v>1626</v>
      </c>
      <c r="C536" s="9">
        <v>1.0</v>
      </c>
      <c r="D536" s="7">
        <v>1.0</v>
      </c>
      <c r="E536" s="8">
        <v>43753.0</v>
      </c>
      <c r="F536" s="6" t="s">
        <v>1627</v>
      </c>
      <c r="G536" s="6" t="s">
        <v>14</v>
      </c>
      <c r="H536" s="6" t="s">
        <v>20</v>
      </c>
      <c r="I536" s="6"/>
      <c r="J536" s="6"/>
      <c r="K536" s="6">
        <v>2019.0</v>
      </c>
    </row>
    <row r="537" ht="15.0" customHeight="1">
      <c r="A537" s="5" t="s">
        <v>1628</v>
      </c>
      <c r="B537" s="6" t="s">
        <v>1629</v>
      </c>
      <c r="C537" s="9">
        <v>1.0</v>
      </c>
      <c r="D537" s="7">
        <v>1.0</v>
      </c>
      <c r="E537" s="8">
        <v>43754.0</v>
      </c>
      <c r="F537" s="6" t="s">
        <v>1630</v>
      </c>
      <c r="G537" s="6" t="s">
        <v>14</v>
      </c>
      <c r="H537" s="6" t="s">
        <v>20</v>
      </c>
      <c r="I537" s="6"/>
      <c r="J537" s="6"/>
      <c r="K537" s="6">
        <v>2019.0</v>
      </c>
    </row>
    <row r="538" ht="15.0" customHeight="1">
      <c r="A538" s="5" t="s">
        <v>1631</v>
      </c>
      <c r="B538" s="6" t="s">
        <v>1632</v>
      </c>
      <c r="C538" s="9">
        <v>1.0</v>
      </c>
      <c r="D538" s="7">
        <v>1.0</v>
      </c>
      <c r="E538" s="8">
        <v>43754.0</v>
      </c>
      <c r="F538" s="6" t="s">
        <v>1633</v>
      </c>
      <c r="G538" s="6" t="s">
        <v>14</v>
      </c>
      <c r="H538" s="6" t="s">
        <v>20</v>
      </c>
      <c r="I538" s="6"/>
      <c r="J538" s="6"/>
      <c r="K538" s="6">
        <v>2019.0</v>
      </c>
    </row>
    <row r="539" ht="15.0" customHeight="1">
      <c r="A539" s="5" t="s">
        <v>1634</v>
      </c>
      <c r="B539" s="6" t="s">
        <v>1635</v>
      </c>
      <c r="C539" s="9">
        <v>1.0</v>
      </c>
      <c r="D539" s="7">
        <v>1.0</v>
      </c>
      <c r="E539" s="8">
        <v>43754.0</v>
      </c>
      <c r="F539" s="6" t="s">
        <v>1636</v>
      </c>
      <c r="G539" s="6" t="s">
        <v>14</v>
      </c>
      <c r="H539" s="6" t="s">
        <v>20</v>
      </c>
      <c r="I539" s="6"/>
      <c r="J539" s="6"/>
      <c r="K539" s="6">
        <v>2019.0</v>
      </c>
    </row>
    <row r="540" ht="15.0" customHeight="1">
      <c r="A540" s="5" t="s">
        <v>1637</v>
      </c>
      <c r="B540" s="6" t="s">
        <v>1638</v>
      </c>
      <c r="C540" s="7">
        <v>1.0</v>
      </c>
      <c r="D540" s="7">
        <v>1.0</v>
      </c>
      <c r="E540" s="8">
        <v>43759.0</v>
      </c>
      <c r="F540" s="6" t="s">
        <v>1639</v>
      </c>
      <c r="G540" s="6" t="s">
        <v>14</v>
      </c>
      <c r="H540" s="6" t="s">
        <v>20</v>
      </c>
      <c r="I540" s="6"/>
      <c r="J540" s="6"/>
      <c r="K540" s="6">
        <v>2019.0</v>
      </c>
    </row>
    <row r="541" ht="15.0" customHeight="1">
      <c r="A541" s="5" t="s">
        <v>1640</v>
      </c>
      <c r="B541" s="6" t="s">
        <v>1641</v>
      </c>
      <c r="C541" s="7">
        <v>1.0</v>
      </c>
      <c r="D541" s="7">
        <v>1.0</v>
      </c>
      <c r="E541" s="8">
        <v>43759.0</v>
      </c>
      <c r="F541" s="6" t="s">
        <v>1642</v>
      </c>
      <c r="G541" s="6" t="s">
        <v>14</v>
      </c>
      <c r="H541" s="6" t="s">
        <v>20</v>
      </c>
      <c r="I541" s="6"/>
      <c r="J541" s="6"/>
      <c r="K541" s="6">
        <v>2019.0</v>
      </c>
    </row>
    <row r="542" ht="15.0" customHeight="1">
      <c r="A542" s="5" t="s">
        <v>1643</v>
      </c>
      <c r="B542" s="6" t="s">
        <v>1644</v>
      </c>
      <c r="C542" s="7">
        <v>1.0</v>
      </c>
      <c r="D542" s="7">
        <v>1.0</v>
      </c>
      <c r="E542" s="8">
        <v>43759.0</v>
      </c>
      <c r="F542" s="6" t="s">
        <v>1645</v>
      </c>
      <c r="G542" s="6" t="s">
        <v>14</v>
      </c>
      <c r="H542" s="6" t="s">
        <v>20</v>
      </c>
      <c r="I542" s="6"/>
      <c r="J542" s="6"/>
      <c r="K542" s="6">
        <v>2019.0</v>
      </c>
    </row>
    <row r="543" ht="15.0" customHeight="1">
      <c r="A543" s="5" t="s">
        <v>1646</v>
      </c>
      <c r="B543" s="6" t="s">
        <v>1647</v>
      </c>
      <c r="C543" s="7">
        <v>1.0</v>
      </c>
      <c r="D543" s="7">
        <v>1.0</v>
      </c>
      <c r="E543" s="8">
        <v>43759.0</v>
      </c>
      <c r="F543" s="6" t="s">
        <v>1648</v>
      </c>
      <c r="G543" s="6" t="s">
        <v>14</v>
      </c>
      <c r="H543" s="6" t="s">
        <v>20</v>
      </c>
      <c r="I543" s="6"/>
      <c r="J543" s="6"/>
      <c r="K543" s="6">
        <v>2019.0</v>
      </c>
    </row>
    <row r="544" ht="15.0" customHeight="1">
      <c r="A544" s="5" t="s">
        <v>1649</v>
      </c>
      <c r="B544" s="6" t="s">
        <v>1650</v>
      </c>
      <c r="C544" s="7">
        <v>1.0</v>
      </c>
      <c r="D544" s="7">
        <v>1.0</v>
      </c>
      <c r="E544" s="8">
        <v>43759.0</v>
      </c>
      <c r="F544" s="6" t="s">
        <v>1651</v>
      </c>
      <c r="G544" s="6" t="s">
        <v>14</v>
      </c>
      <c r="H544" s="6" t="s">
        <v>20</v>
      </c>
      <c r="I544" s="6"/>
      <c r="J544" s="6"/>
      <c r="K544" s="6">
        <v>2019.0</v>
      </c>
    </row>
    <row r="545" ht="15.0" customHeight="1">
      <c r="A545" s="5" t="s">
        <v>1652</v>
      </c>
      <c r="B545" s="6" t="s">
        <v>1653</v>
      </c>
      <c r="C545" s="7">
        <v>1.0</v>
      </c>
      <c r="D545" s="7">
        <v>1.0</v>
      </c>
      <c r="E545" s="8">
        <v>43759.0</v>
      </c>
      <c r="F545" s="6" t="s">
        <v>1654</v>
      </c>
      <c r="G545" s="6" t="s">
        <v>14</v>
      </c>
      <c r="H545" s="6" t="s">
        <v>20</v>
      </c>
      <c r="I545" s="6"/>
      <c r="J545" s="6"/>
      <c r="K545" s="6">
        <v>2019.0</v>
      </c>
    </row>
    <row r="546" ht="15.0" customHeight="1">
      <c r="A546" s="5" t="s">
        <v>1655</v>
      </c>
      <c r="B546" s="6" t="s">
        <v>1656</v>
      </c>
      <c r="C546" s="7">
        <v>1.0</v>
      </c>
      <c r="D546" s="7">
        <v>1.0</v>
      </c>
      <c r="E546" s="8">
        <v>43759.0</v>
      </c>
      <c r="F546" s="6" t="s">
        <v>1657</v>
      </c>
      <c r="G546" s="6" t="s">
        <v>14</v>
      </c>
      <c r="H546" s="6" t="s">
        <v>20</v>
      </c>
      <c r="I546" s="6"/>
      <c r="J546" s="6"/>
      <c r="K546" s="6">
        <v>2019.0</v>
      </c>
    </row>
    <row r="547" ht="15.0" customHeight="1">
      <c r="A547" s="5" t="s">
        <v>1658</v>
      </c>
      <c r="B547" s="6" t="s">
        <v>1659</v>
      </c>
      <c r="C547" s="7">
        <v>1.0</v>
      </c>
      <c r="D547" s="7">
        <v>1.0</v>
      </c>
      <c r="E547" s="8">
        <v>43759.0</v>
      </c>
      <c r="F547" s="6" t="s">
        <v>1660</v>
      </c>
      <c r="G547" s="6" t="s">
        <v>14</v>
      </c>
      <c r="H547" s="6" t="s">
        <v>20</v>
      </c>
      <c r="I547" s="6"/>
      <c r="J547" s="6"/>
      <c r="K547" s="6">
        <v>2019.0</v>
      </c>
    </row>
    <row r="548" ht="15.0" customHeight="1">
      <c r="A548" s="5" t="s">
        <v>1661</v>
      </c>
      <c r="B548" s="6" t="s">
        <v>1662</v>
      </c>
      <c r="C548" s="7">
        <v>1.0</v>
      </c>
      <c r="D548" s="7">
        <v>1.0</v>
      </c>
      <c r="E548" s="8">
        <v>43759.0</v>
      </c>
      <c r="F548" s="6" t="s">
        <v>1663</v>
      </c>
      <c r="G548" s="6" t="s">
        <v>14</v>
      </c>
      <c r="H548" s="6" t="s">
        <v>20</v>
      </c>
      <c r="I548" s="6"/>
      <c r="J548" s="6"/>
      <c r="K548" s="6">
        <v>2019.0</v>
      </c>
    </row>
    <row r="549" ht="15.0" customHeight="1">
      <c r="A549" s="5" t="s">
        <v>1664</v>
      </c>
      <c r="B549" s="6" t="s">
        <v>1665</v>
      </c>
      <c r="C549" s="7">
        <v>1.0</v>
      </c>
      <c r="D549" s="7">
        <v>1.0</v>
      </c>
      <c r="E549" s="8">
        <v>43759.0</v>
      </c>
      <c r="F549" s="6" t="s">
        <v>1666</v>
      </c>
      <c r="G549" s="6" t="s">
        <v>14</v>
      </c>
      <c r="H549" s="6" t="s">
        <v>20</v>
      </c>
      <c r="I549" s="6"/>
      <c r="J549" s="6"/>
      <c r="K549" s="6">
        <v>2019.0</v>
      </c>
    </row>
    <row r="550" ht="15.0" customHeight="1">
      <c r="A550" s="5" t="s">
        <v>1667</v>
      </c>
      <c r="B550" s="6" t="s">
        <v>1668</v>
      </c>
      <c r="C550" s="7">
        <v>1.0</v>
      </c>
      <c r="D550" s="7">
        <v>1.0</v>
      </c>
      <c r="E550" s="8">
        <v>43759.0</v>
      </c>
      <c r="F550" s="6" t="s">
        <v>1669</v>
      </c>
      <c r="G550" s="6" t="s">
        <v>14</v>
      </c>
      <c r="H550" s="6" t="s">
        <v>20</v>
      </c>
      <c r="I550" s="6"/>
      <c r="J550" s="6"/>
      <c r="K550" s="6">
        <v>2019.0</v>
      </c>
    </row>
    <row r="551" ht="15.0" customHeight="1">
      <c r="A551" s="5" t="s">
        <v>1670</v>
      </c>
      <c r="B551" s="6" t="s">
        <v>1671</v>
      </c>
      <c r="C551" s="7">
        <v>1.0</v>
      </c>
      <c r="D551" s="7">
        <v>1.0</v>
      </c>
      <c r="E551" s="8">
        <v>43759.0</v>
      </c>
      <c r="F551" s="6" t="s">
        <v>1672</v>
      </c>
      <c r="G551" s="6" t="s">
        <v>14</v>
      </c>
      <c r="H551" s="6" t="s">
        <v>20</v>
      </c>
      <c r="I551" s="6"/>
      <c r="J551" s="6"/>
      <c r="K551" s="6">
        <v>2019.0</v>
      </c>
    </row>
    <row r="552" ht="15.0" customHeight="1">
      <c r="A552" s="5" t="s">
        <v>1673</v>
      </c>
      <c r="B552" s="6" t="s">
        <v>1674</v>
      </c>
      <c r="C552" s="7">
        <v>1.0</v>
      </c>
      <c r="D552" s="7">
        <v>1.0</v>
      </c>
      <c r="E552" s="8">
        <v>43759.0</v>
      </c>
      <c r="F552" s="6" t="s">
        <v>1675</v>
      </c>
      <c r="G552" s="6" t="s">
        <v>14</v>
      </c>
      <c r="H552" s="6" t="s">
        <v>20</v>
      </c>
      <c r="I552" s="6"/>
      <c r="J552" s="6"/>
      <c r="K552" s="6">
        <v>2019.0</v>
      </c>
    </row>
    <row r="553" ht="15.0" customHeight="1">
      <c r="A553" s="5" t="s">
        <v>1676</v>
      </c>
      <c r="B553" s="6" t="s">
        <v>1677</v>
      </c>
      <c r="C553" s="7">
        <v>1.0</v>
      </c>
      <c r="D553" s="7">
        <v>1.0</v>
      </c>
      <c r="E553" s="8">
        <v>43759.0</v>
      </c>
      <c r="F553" s="6" t="s">
        <v>1678</v>
      </c>
      <c r="G553" s="6" t="s">
        <v>14</v>
      </c>
      <c r="H553" s="6" t="s">
        <v>20</v>
      </c>
      <c r="I553" s="6"/>
      <c r="J553" s="6"/>
      <c r="K553" s="6">
        <v>2019.0</v>
      </c>
    </row>
    <row r="554" ht="15.0" customHeight="1">
      <c r="A554" s="5" t="s">
        <v>1679</v>
      </c>
      <c r="B554" s="6" t="s">
        <v>1680</v>
      </c>
      <c r="C554" s="7">
        <v>1.0</v>
      </c>
      <c r="D554" s="7">
        <v>1.0</v>
      </c>
      <c r="E554" s="8">
        <v>43759.0</v>
      </c>
      <c r="F554" s="6" t="s">
        <v>1681</v>
      </c>
      <c r="G554" s="6" t="s">
        <v>14</v>
      </c>
      <c r="H554" s="6" t="s">
        <v>20</v>
      </c>
      <c r="I554" s="6"/>
      <c r="J554" s="6"/>
      <c r="K554" s="6">
        <v>2019.0</v>
      </c>
    </row>
    <row r="555" ht="15.0" customHeight="1">
      <c r="A555" s="5" t="s">
        <v>1682</v>
      </c>
      <c r="B555" s="6" t="s">
        <v>1683</v>
      </c>
      <c r="C555" s="7">
        <v>1.0</v>
      </c>
      <c r="D555" s="7">
        <v>1.0</v>
      </c>
      <c r="E555" s="8">
        <v>43759.0</v>
      </c>
      <c r="F555" s="6" t="s">
        <v>1684</v>
      </c>
      <c r="G555" s="6" t="s">
        <v>14</v>
      </c>
      <c r="H555" s="6" t="s">
        <v>20</v>
      </c>
      <c r="I555" s="6"/>
      <c r="J555" s="6"/>
      <c r="K555" s="6">
        <v>2019.0</v>
      </c>
    </row>
    <row r="556" ht="15.0" customHeight="1">
      <c r="A556" s="5" t="s">
        <v>1685</v>
      </c>
      <c r="B556" s="6" t="s">
        <v>682</v>
      </c>
      <c r="C556" s="9">
        <v>2.0657733E7</v>
      </c>
      <c r="D556" s="7">
        <v>14000.0</v>
      </c>
      <c r="E556" s="8">
        <v>43754.0</v>
      </c>
      <c r="F556" s="6" t="s">
        <v>1686</v>
      </c>
      <c r="G556" s="6" t="s">
        <v>14</v>
      </c>
      <c r="H556" s="6" t="s">
        <v>20</v>
      </c>
      <c r="I556" s="6"/>
      <c r="J556" s="6"/>
      <c r="K556" s="6">
        <v>2019.0</v>
      </c>
    </row>
    <row r="557" ht="15.0" customHeight="1">
      <c r="A557" s="5" t="s">
        <v>1685</v>
      </c>
      <c r="B557" s="6" t="s">
        <v>1687</v>
      </c>
      <c r="C557" s="9">
        <v>2056221.0</v>
      </c>
      <c r="D557" s="7">
        <v>2000.0</v>
      </c>
      <c r="E557" s="8">
        <v>43754.0</v>
      </c>
      <c r="F557" s="6" t="s">
        <v>1688</v>
      </c>
      <c r="G557" s="6" t="s">
        <v>14</v>
      </c>
      <c r="H557" s="6" t="s">
        <v>20</v>
      </c>
      <c r="I557" s="6"/>
      <c r="J557" s="6"/>
      <c r="K557" s="6">
        <v>2019.0</v>
      </c>
    </row>
    <row r="558" ht="15.0" customHeight="1">
      <c r="A558" s="5" t="s">
        <v>1689</v>
      </c>
      <c r="B558" s="6" t="s">
        <v>1690</v>
      </c>
      <c r="C558" s="9">
        <v>1.0</v>
      </c>
      <c r="D558" s="7"/>
      <c r="E558" s="8">
        <v>43766.0</v>
      </c>
      <c r="F558" s="6" t="s">
        <v>1691</v>
      </c>
      <c r="G558" s="6" t="s">
        <v>283</v>
      </c>
      <c r="H558" s="6" t="s">
        <v>1692</v>
      </c>
      <c r="I558" s="6" t="s">
        <v>16</v>
      </c>
      <c r="J558" s="6"/>
      <c r="K558" s="6">
        <v>2019.0</v>
      </c>
    </row>
    <row r="559" ht="15.0" customHeight="1">
      <c r="A559" s="5" t="s">
        <v>1693</v>
      </c>
      <c r="B559" s="6" t="s">
        <v>12</v>
      </c>
      <c r="C559" s="9">
        <v>1501.0</v>
      </c>
      <c r="D559" s="7">
        <v>1501.0</v>
      </c>
      <c r="E559" s="8">
        <v>43777.0</v>
      </c>
      <c r="F559" s="6" t="s">
        <v>1694</v>
      </c>
      <c r="G559" s="6" t="s">
        <v>14</v>
      </c>
      <c r="H559" s="6" t="s">
        <v>1695</v>
      </c>
      <c r="I559" s="6" t="s">
        <v>16</v>
      </c>
      <c r="J559" s="6"/>
      <c r="K559" s="6">
        <v>2019.0</v>
      </c>
    </row>
    <row r="560" ht="15.0" customHeight="1">
      <c r="A560" s="5" t="s">
        <v>1696</v>
      </c>
      <c r="B560" s="6" t="s">
        <v>1697</v>
      </c>
      <c r="C560" s="9">
        <v>286200.0</v>
      </c>
      <c r="D560" s="7">
        <v>286200.0</v>
      </c>
      <c r="E560" s="8">
        <v>43783.0</v>
      </c>
      <c r="F560" s="6" t="s">
        <v>1698</v>
      </c>
      <c r="G560" s="6" t="s">
        <v>283</v>
      </c>
      <c r="H560" s="6" t="s">
        <v>1699</v>
      </c>
      <c r="I560" s="6" t="s">
        <v>16</v>
      </c>
      <c r="J560" s="6"/>
      <c r="K560" s="6">
        <v>2019.0</v>
      </c>
    </row>
    <row r="561" ht="15.0" customHeight="1">
      <c r="A561" s="5" t="s">
        <v>1685</v>
      </c>
      <c r="B561" s="6" t="s">
        <v>1700</v>
      </c>
      <c r="C561" s="9">
        <v>4854694.06</v>
      </c>
      <c r="D561" s="7"/>
      <c r="E561" s="8">
        <v>43791.0</v>
      </c>
      <c r="F561" s="6" t="s">
        <v>1701</v>
      </c>
      <c r="G561" s="6" t="s">
        <v>14</v>
      </c>
      <c r="H561" s="6" t="s">
        <v>20</v>
      </c>
      <c r="I561" s="6"/>
      <c r="J561" s="6"/>
      <c r="K561" s="6">
        <v>2019.0</v>
      </c>
    </row>
    <row r="562" ht="15.0" customHeight="1">
      <c r="A562" s="5" t="s">
        <v>1702</v>
      </c>
      <c r="B562" s="6" t="s">
        <v>1703</v>
      </c>
      <c r="C562" s="7">
        <v>1.0</v>
      </c>
      <c r="D562" s="7">
        <v>1.0</v>
      </c>
      <c r="E562" s="8">
        <v>43780.0</v>
      </c>
      <c r="F562" s="6" t="s">
        <v>1704</v>
      </c>
      <c r="G562" s="6" t="s">
        <v>14</v>
      </c>
      <c r="H562" s="6" t="s">
        <v>20</v>
      </c>
      <c r="I562" s="6"/>
      <c r="J562" s="6"/>
      <c r="K562" s="6">
        <v>2019.0</v>
      </c>
    </row>
    <row r="563" ht="15.0" customHeight="1">
      <c r="A563" s="5" t="s">
        <v>1705</v>
      </c>
      <c r="B563" s="6" t="s">
        <v>1706</v>
      </c>
      <c r="C563" s="7">
        <v>121.0</v>
      </c>
      <c r="D563" s="7">
        <v>121.0</v>
      </c>
      <c r="E563" s="8">
        <v>43798.0</v>
      </c>
      <c r="F563" s="6" t="s">
        <v>1707</v>
      </c>
      <c r="G563" s="6" t="s">
        <v>14</v>
      </c>
      <c r="H563" s="6" t="s">
        <v>1708</v>
      </c>
      <c r="I563" s="6" t="s">
        <v>16</v>
      </c>
      <c r="J563" s="6"/>
      <c r="K563" s="6">
        <v>2019.0</v>
      </c>
    </row>
    <row r="564" ht="15.0" customHeight="1">
      <c r="A564" s="5" t="s">
        <v>1709</v>
      </c>
      <c r="B564" s="6" t="s">
        <v>1710</v>
      </c>
      <c r="C564" s="9">
        <v>1.0</v>
      </c>
      <c r="D564" s="7">
        <v>1.0</v>
      </c>
      <c r="E564" s="8">
        <v>43803.0</v>
      </c>
      <c r="F564" s="6" t="s">
        <v>1711</v>
      </c>
      <c r="G564" s="6" t="s">
        <v>283</v>
      </c>
      <c r="H564" s="6" t="s">
        <v>1712</v>
      </c>
      <c r="I564" s="6" t="s">
        <v>16</v>
      </c>
      <c r="J564" s="6"/>
      <c r="K564" s="6">
        <v>2019.0</v>
      </c>
    </row>
    <row r="565" ht="15.0" customHeight="1">
      <c r="A565" s="5" t="s">
        <v>1713</v>
      </c>
      <c r="B565" s="6" t="s">
        <v>1714</v>
      </c>
      <c r="C565" s="7">
        <v>103193.0</v>
      </c>
      <c r="D565" s="7">
        <v>103193.0</v>
      </c>
      <c r="E565" s="8">
        <v>43810.0</v>
      </c>
      <c r="F565" s="6" t="s">
        <v>1715</v>
      </c>
      <c r="G565" s="6" t="s">
        <v>283</v>
      </c>
      <c r="H565" s="6" t="s">
        <v>1716</v>
      </c>
      <c r="I565" s="6" t="s">
        <v>16</v>
      </c>
      <c r="J565" s="6"/>
      <c r="K565" s="6">
        <v>2019.0</v>
      </c>
    </row>
    <row r="566" ht="15.0" customHeight="1">
      <c r="A566" s="5" t="s">
        <v>1717</v>
      </c>
      <c r="B566" s="6" t="s">
        <v>769</v>
      </c>
      <c r="C566" s="7">
        <v>2.87</v>
      </c>
      <c r="D566" s="7">
        <v>2.87</v>
      </c>
      <c r="E566" s="8">
        <v>43816.0</v>
      </c>
      <c r="F566" s="6" t="s">
        <v>1718</v>
      </c>
      <c r="G566" s="6" t="s">
        <v>14</v>
      </c>
      <c r="H566" s="6" t="s">
        <v>771</v>
      </c>
      <c r="I566" s="6" t="s">
        <v>16</v>
      </c>
      <c r="J566" s="6" t="s">
        <v>772</v>
      </c>
      <c r="K566" s="6">
        <v>2019.0</v>
      </c>
    </row>
    <row r="567" ht="15.0" customHeight="1">
      <c r="A567" s="5" t="s">
        <v>1719</v>
      </c>
      <c r="B567" s="6" t="s">
        <v>1720</v>
      </c>
      <c r="C567" s="7">
        <v>595580.0</v>
      </c>
      <c r="D567" s="7">
        <v>595580.0</v>
      </c>
      <c r="E567" s="8">
        <v>43817.0</v>
      </c>
      <c r="F567" s="6" t="s">
        <v>1721</v>
      </c>
      <c r="G567" s="6" t="s">
        <v>14</v>
      </c>
      <c r="H567" s="6" t="s">
        <v>20</v>
      </c>
      <c r="I567" s="6"/>
      <c r="J567" s="6"/>
      <c r="K567" s="6">
        <v>2019.0</v>
      </c>
    </row>
    <row r="568" ht="14.25" customHeight="1">
      <c r="A568" s="5" t="s">
        <v>1722</v>
      </c>
      <c r="B568" s="6" t="s">
        <v>1723</v>
      </c>
      <c r="C568" s="7">
        <v>41800.0</v>
      </c>
      <c r="D568" s="7">
        <f>41800</f>
        <v>41800</v>
      </c>
      <c r="E568" s="8">
        <v>43109.0</v>
      </c>
      <c r="F568" s="6" t="s">
        <v>1724</v>
      </c>
      <c r="G568" s="10" t="s">
        <v>283</v>
      </c>
      <c r="H568" s="10" t="s">
        <v>1725</v>
      </c>
      <c r="I568" s="10" t="s">
        <v>16</v>
      </c>
      <c r="J568" s="6"/>
      <c r="K568" s="6">
        <v>2018.0</v>
      </c>
    </row>
    <row r="569" ht="14.25" customHeight="1">
      <c r="A569" s="5" t="s">
        <v>1726</v>
      </c>
      <c r="B569" s="6" t="s">
        <v>1727</v>
      </c>
      <c r="C569" s="7">
        <v>79000.0</v>
      </c>
      <c r="D569" s="7">
        <f>79000</f>
        <v>79000</v>
      </c>
      <c r="E569" s="8">
        <v>43110.0</v>
      </c>
      <c r="F569" s="6" t="s">
        <v>1728</v>
      </c>
      <c r="G569" s="10" t="s">
        <v>14</v>
      </c>
      <c r="H569" s="10" t="s">
        <v>20</v>
      </c>
      <c r="I569" s="10"/>
      <c r="J569" s="6"/>
      <c r="K569" s="6">
        <v>2018.0</v>
      </c>
    </row>
    <row r="570" ht="14.25" customHeight="1">
      <c r="A570" s="5" t="s">
        <v>1729</v>
      </c>
      <c r="B570" s="6" t="s">
        <v>795</v>
      </c>
      <c r="C570" s="7">
        <v>43295.0</v>
      </c>
      <c r="D570" s="7">
        <f>43295</f>
        <v>43295</v>
      </c>
      <c r="E570" s="8">
        <v>43115.0</v>
      </c>
      <c r="F570" s="6" t="s">
        <v>1730</v>
      </c>
      <c r="G570" s="10" t="s">
        <v>14</v>
      </c>
      <c r="H570" s="10" t="s">
        <v>1731</v>
      </c>
      <c r="I570" s="10" t="s">
        <v>16</v>
      </c>
      <c r="J570" s="6"/>
      <c r="K570" s="6">
        <v>2018.0</v>
      </c>
    </row>
    <row r="571" ht="14.25" customHeight="1">
      <c r="A571" s="5" t="s">
        <v>1732</v>
      </c>
      <c r="B571" s="6" t="s">
        <v>12</v>
      </c>
      <c r="C571" s="7">
        <v>1380.0</v>
      </c>
      <c r="D571" s="7">
        <f>1380</f>
        <v>1380</v>
      </c>
      <c r="E571" s="8">
        <v>43118.0</v>
      </c>
      <c r="F571" s="6" t="s">
        <v>1733</v>
      </c>
      <c r="G571" s="10" t="s">
        <v>14</v>
      </c>
      <c r="H571" s="10" t="s">
        <v>1734</v>
      </c>
      <c r="I571" s="10"/>
      <c r="J571" s="6"/>
      <c r="K571" s="6">
        <v>2018.0</v>
      </c>
    </row>
    <row r="572" ht="14.25" customHeight="1">
      <c r="A572" s="5" t="s">
        <v>1735</v>
      </c>
      <c r="B572" s="6" t="s">
        <v>1736</v>
      </c>
      <c r="C572" s="7">
        <v>413453.0</v>
      </c>
      <c r="D572" s="7">
        <f>413453</f>
        <v>413453</v>
      </c>
      <c r="E572" s="8">
        <v>43124.0</v>
      </c>
      <c r="F572" s="6" t="s">
        <v>1737</v>
      </c>
      <c r="G572" s="10" t="s">
        <v>283</v>
      </c>
      <c r="H572" s="10" t="s">
        <v>1738</v>
      </c>
      <c r="I572" s="10" t="s">
        <v>1739</v>
      </c>
      <c r="J572" s="6" t="s">
        <v>1740</v>
      </c>
      <c r="K572" s="6">
        <v>2018.0</v>
      </c>
    </row>
    <row r="573" ht="14.25" customHeight="1">
      <c r="A573" s="5" t="s">
        <v>1741</v>
      </c>
      <c r="B573" s="6" t="s">
        <v>1742</v>
      </c>
      <c r="C573" s="7">
        <v>90000.0</v>
      </c>
      <c r="D573" s="7">
        <f>90000</f>
        <v>90000</v>
      </c>
      <c r="E573" s="8">
        <v>43124.0</v>
      </c>
      <c r="F573" s="6" t="s">
        <v>1743</v>
      </c>
      <c r="G573" s="10" t="s">
        <v>283</v>
      </c>
      <c r="H573" s="10" t="s">
        <v>1744</v>
      </c>
      <c r="I573" s="10" t="s">
        <v>292</v>
      </c>
      <c r="J573" s="6"/>
      <c r="K573" s="6">
        <v>2018.0</v>
      </c>
    </row>
    <row r="574" ht="14.25" customHeight="1">
      <c r="A574" s="6" t="s">
        <v>1745</v>
      </c>
      <c r="B574" s="6" t="s">
        <v>1746</v>
      </c>
      <c r="C574" s="7">
        <v>1.0</v>
      </c>
      <c r="D574" s="7">
        <v>1.0</v>
      </c>
      <c r="E574" s="8">
        <v>43123.0</v>
      </c>
      <c r="F574" s="6" t="s">
        <v>1747</v>
      </c>
      <c r="G574" s="10" t="s">
        <v>14</v>
      </c>
      <c r="H574" s="10" t="s">
        <v>20</v>
      </c>
      <c r="I574" s="10"/>
      <c r="J574" s="6"/>
      <c r="K574" s="6">
        <v>2018.0</v>
      </c>
    </row>
    <row r="575" ht="14.25" customHeight="1">
      <c r="A575" s="6" t="s">
        <v>1748</v>
      </c>
      <c r="B575" s="6" t="s">
        <v>1749</v>
      </c>
      <c r="C575" s="7">
        <v>1.0</v>
      </c>
      <c r="D575" s="7">
        <v>1.0</v>
      </c>
      <c r="E575" s="8">
        <v>43126.0</v>
      </c>
      <c r="F575" s="6" t="s">
        <v>1750</v>
      </c>
      <c r="G575" s="10" t="s">
        <v>14</v>
      </c>
      <c r="H575" s="10" t="s">
        <v>20</v>
      </c>
      <c r="I575" s="10"/>
      <c r="J575" s="6"/>
      <c r="K575" s="6">
        <v>2018.0</v>
      </c>
    </row>
    <row r="576" ht="14.25" customHeight="1">
      <c r="A576" s="5" t="s">
        <v>1751</v>
      </c>
      <c r="B576" s="6" t="s">
        <v>1752</v>
      </c>
      <c r="C576" s="7">
        <v>1.0</v>
      </c>
      <c r="D576" s="7">
        <v>1.0</v>
      </c>
      <c r="E576" s="8">
        <v>43126.0</v>
      </c>
      <c r="F576" s="6" t="s">
        <v>1753</v>
      </c>
      <c r="G576" s="10" t="s">
        <v>283</v>
      </c>
      <c r="H576" s="10" t="s">
        <v>1754</v>
      </c>
      <c r="I576" s="10" t="s">
        <v>292</v>
      </c>
      <c r="J576" s="6"/>
      <c r="K576" s="6">
        <v>2018.0</v>
      </c>
    </row>
    <row r="577" ht="14.25" customHeight="1">
      <c r="A577" s="5" t="s">
        <v>1755</v>
      </c>
      <c r="B577" s="6" t="s">
        <v>1756</v>
      </c>
      <c r="C577" s="7">
        <v>735670.0</v>
      </c>
      <c r="D577" s="7">
        <f>184000+184000+367670</f>
        <v>735670</v>
      </c>
      <c r="E577" s="8">
        <v>43139.0</v>
      </c>
      <c r="F577" s="6" t="s">
        <v>1757</v>
      </c>
      <c r="G577" s="10" t="s">
        <v>14</v>
      </c>
      <c r="H577" s="10" t="s">
        <v>1758</v>
      </c>
      <c r="I577" s="10" t="s">
        <v>292</v>
      </c>
      <c r="J577" s="6"/>
      <c r="K577" s="6">
        <v>2018.0</v>
      </c>
    </row>
    <row r="578" ht="14.25" customHeight="1">
      <c r="A578" s="5" t="s">
        <v>1759</v>
      </c>
      <c r="B578" s="6" t="s">
        <v>12</v>
      </c>
      <c r="C578" s="7">
        <v>2250.0</v>
      </c>
      <c r="D578" s="7">
        <f>2250</f>
        <v>2250</v>
      </c>
      <c r="E578" s="8">
        <v>43147.0</v>
      </c>
      <c r="F578" s="6" t="s">
        <v>1760</v>
      </c>
      <c r="G578" s="10" t="s">
        <v>14</v>
      </c>
      <c r="H578" s="10" t="s">
        <v>1761</v>
      </c>
      <c r="I578" s="10" t="s">
        <v>292</v>
      </c>
      <c r="J578" s="6"/>
      <c r="K578" s="6">
        <v>2018.0</v>
      </c>
    </row>
    <row r="579" ht="14.25" customHeight="1">
      <c r="A579" s="6" t="s">
        <v>1762</v>
      </c>
      <c r="B579" s="6" t="s">
        <v>1763</v>
      </c>
      <c r="C579" s="7">
        <v>1.0</v>
      </c>
      <c r="D579" s="7">
        <v>1.0</v>
      </c>
      <c r="E579" s="8">
        <v>43144.0</v>
      </c>
      <c r="F579" s="6" t="s">
        <v>1764</v>
      </c>
      <c r="G579" s="10" t="s">
        <v>283</v>
      </c>
      <c r="H579" s="10" t="s">
        <v>1765</v>
      </c>
      <c r="I579" s="10" t="s">
        <v>292</v>
      </c>
      <c r="J579" s="6"/>
      <c r="K579" s="6">
        <v>2018.0</v>
      </c>
    </row>
    <row r="580" ht="14.25" customHeight="1">
      <c r="A580" s="6" t="s">
        <v>1766</v>
      </c>
      <c r="B580" s="6" t="s">
        <v>1767</v>
      </c>
      <c r="C580" s="7">
        <v>1.0</v>
      </c>
      <c r="D580" s="7">
        <v>1.0</v>
      </c>
      <c r="E580" s="8">
        <v>43145.0</v>
      </c>
      <c r="F580" s="6" t="s">
        <v>1768</v>
      </c>
      <c r="G580" s="10" t="s">
        <v>283</v>
      </c>
      <c r="H580" s="10" t="s">
        <v>1769</v>
      </c>
      <c r="I580" s="10" t="s">
        <v>613</v>
      </c>
      <c r="J580" s="6"/>
      <c r="K580" s="6">
        <v>2018.0</v>
      </c>
    </row>
    <row r="581" ht="14.25" customHeight="1">
      <c r="A581" s="5" t="s">
        <v>1770</v>
      </c>
      <c r="B581" s="6" t="s">
        <v>1771</v>
      </c>
      <c r="C581" s="7">
        <v>1.0</v>
      </c>
      <c r="D581" s="7">
        <v>1.0</v>
      </c>
      <c r="E581" s="8">
        <v>43152.0</v>
      </c>
      <c r="F581" s="6" t="s">
        <v>1772</v>
      </c>
      <c r="G581" s="10" t="s">
        <v>283</v>
      </c>
      <c r="H581" s="10" t="s">
        <v>1773</v>
      </c>
      <c r="I581" s="10" t="s">
        <v>292</v>
      </c>
      <c r="J581" s="6"/>
      <c r="K581" s="6">
        <v>2018.0</v>
      </c>
    </row>
    <row r="582" ht="14.25" customHeight="1">
      <c r="A582" s="5" t="s">
        <v>1774</v>
      </c>
      <c r="B582" s="6" t="s">
        <v>769</v>
      </c>
      <c r="C582" s="7">
        <f t="shared" ref="C582:D582" si="1">2.48</f>
        <v>2.48</v>
      </c>
      <c r="D582" s="7">
        <f t="shared" si="1"/>
        <v>2.48</v>
      </c>
      <c r="E582" s="8">
        <v>43153.0</v>
      </c>
      <c r="F582" s="6" t="s">
        <v>1775</v>
      </c>
      <c r="G582" s="10" t="s">
        <v>14</v>
      </c>
      <c r="H582" s="10" t="s">
        <v>771</v>
      </c>
      <c r="I582" s="10" t="s">
        <v>16</v>
      </c>
      <c r="J582" s="6" t="s">
        <v>772</v>
      </c>
      <c r="K582" s="6">
        <v>2018.0</v>
      </c>
    </row>
    <row r="583" ht="14.25" customHeight="1">
      <c r="A583" s="6" t="s">
        <v>1776</v>
      </c>
      <c r="B583" s="6" t="s">
        <v>1777</v>
      </c>
      <c r="C583" s="7">
        <v>43180.0</v>
      </c>
      <c r="D583" s="7">
        <f>43180</f>
        <v>43180</v>
      </c>
      <c r="E583" s="8">
        <v>43164.0</v>
      </c>
      <c r="F583" s="6" t="s">
        <v>1778</v>
      </c>
      <c r="G583" s="10" t="s">
        <v>14</v>
      </c>
      <c r="H583" s="10" t="s">
        <v>1779</v>
      </c>
      <c r="I583" s="10" t="s">
        <v>292</v>
      </c>
      <c r="J583" s="6"/>
      <c r="K583" s="6">
        <v>2018.0</v>
      </c>
    </row>
    <row r="584" ht="14.25" customHeight="1">
      <c r="A584" s="5" t="s">
        <v>1780</v>
      </c>
      <c r="B584" s="6" t="s">
        <v>1781</v>
      </c>
      <c r="C584" s="7">
        <v>1.0</v>
      </c>
      <c r="D584" s="7">
        <v>1.0</v>
      </c>
      <c r="E584" s="8">
        <v>43165.0</v>
      </c>
      <c r="F584" s="6" t="s">
        <v>1782</v>
      </c>
      <c r="G584" s="10" t="s">
        <v>283</v>
      </c>
      <c r="H584" s="10" t="s">
        <v>1783</v>
      </c>
      <c r="I584" s="10" t="s">
        <v>16</v>
      </c>
      <c r="J584" s="6"/>
      <c r="K584" s="6">
        <v>2018.0</v>
      </c>
    </row>
    <row r="585" ht="14.25" customHeight="1">
      <c r="A585" s="5" t="s">
        <v>1784</v>
      </c>
      <c r="B585" s="6" t="s">
        <v>1785</v>
      </c>
      <c r="C585" s="7">
        <v>1.0</v>
      </c>
      <c r="D585" s="7">
        <f>1</f>
        <v>1</v>
      </c>
      <c r="E585" s="8">
        <v>43171.0</v>
      </c>
      <c r="F585" s="6" t="s">
        <v>1786</v>
      </c>
      <c r="G585" s="10" t="s">
        <v>283</v>
      </c>
      <c r="H585" s="10" t="s">
        <v>1787</v>
      </c>
      <c r="I585" s="10"/>
      <c r="J585" s="6"/>
      <c r="K585" s="6">
        <v>2018.0</v>
      </c>
    </row>
    <row r="586" ht="14.25" customHeight="1">
      <c r="A586" s="6" t="s">
        <v>1788</v>
      </c>
      <c r="B586" s="6" t="s">
        <v>1789</v>
      </c>
      <c r="C586" s="7">
        <v>462772.0</v>
      </c>
      <c r="D586" s="7">
        <f>231000+231772</f>
        <v>462772</v>
      </c>
      <c r="E586" s="8">
        <v>43164.0</v>
      </c>
      <c r="F586" s="6" t="s">
        <v>1790</v>
      </c>
      <c r="G586" s="10" t="s">
        <v>14</v>
      </c>
      <c r="H586" s="10" t="s">
        <v>14</v>
      </c>
      <c r="I586" s="10"/>
      <c r="J586" s="6"/>
      <c r="K586" s="6">
        <v>2018.0</v>
      </c>
    </row>
    <row r="587" ht="14.25" customHeight="1">
      <c r="A587" s="6" t="s">
        <v>1791</v>
      </c>
      <c r="B587" s="6" t="s">
        <v>1792</v>
      </c>
      <c r="C587" s="7">
        <v>1.0</v>
      </c>
      <c r="D587" s="7">
        <v>1.0</v>
      </c>
      <c r="E587" s="8">
        <v>43173.0</v>
      </c>
      <c r="F587" s="6" t="s">
        <v>1793</v>
      </c>
      <c r="G587" s="10" t="s">
        <v>14</v>
      </c>
      <c r="H587" s="10" t="s">
        <v>20</v>
      </c>
      <c r="I587" s="10"/>
      <c r="J587" s="6"/>
      <c r="K587" s="6">
        <v>2018.0</v>
      </c>
    </row>
    <row r="588" ht="14.25" customHeight="1">
      <c r="A588" s="6" t="s">
        <v>1794</v>
      </c>
      <c r="B588" s="6" t="s">
        <v>1795</v>
      </c>
      <c r="C588" s="7">
        <v>1.0</v>
      </c>
      <c r="D588" s="7">
        <v>1.0</v>
      </c>
      <c r="E588" s="8">
        <v>43175.0</v>
      </c>
      <c r="F588" s="6" t="s">
        <v>1796</v>
      </c>
      <c r="G588" s="10" t="s">
        <v>14</v>
      </c>
      <c r="H588" s="10" t="s">
        <v>20</v>
      </c>
      <c r="I588" s="10"/>
      <c r="J588" s="6"/>
      <c r="K588" s="6">
        <v>2018.0</v>
      </c>
    </row>
    <row r="589" ht="14.25" customHeight="1">
      <c r="A589" s="6" t="s">
        <v>1797</v>
      </c>
      <c r="B589" s="6" t="s">
        <v>1798</v>
      </c>
      <c r="C589" s="7">
        <v>1.0</v>
      </c>
      <c r="D589" s="7">
        <v>1.0</v>
      </c>
      <c r="E589" s="8">
        <v>43175.0</v>
      </c>
      <c r="F589" s="6" t="s">
        <v>1796</v>
      </c>
      <c r="G589" s="10" t="s">
        <v>14</v>
      </c>
      <c r="H589" s="10" t="s">
        <v>20</v>
      </c>
      <c r="I589" s="10"/>
      <c r="J589" s="6"/>
      <c r="K589" s="6">
        <v>2018.0</v>
      </c>
    </row>
    <row r="590" ht="14.25" customHeight="1">
      <c r="A590" s="5" t="s">
        <v>1799</v>
      </c>
      <c r="B590" s="6" t="s">
        <v>12</v>
      </c>
      <c r="C590" s="7">
        <v>22450.0</v>
      </c>
      <c r="D590" s="7">
        <f>22450</f>
        <v>22450</v>
      </c>
      <c r="E590" s="8">
        <v>43178.0</v>
      </c>
      <c r="F590" s="6" t="s">
        <v>1800</v>
      </c>
      <c r="G590" s="10" t="s">
        <v>14</v>
      </c>
      <c r="H590" s="10" t="s">
        <v>1801</v>
      </c>
      <c r="I590" s="10" t="s">
        <v>613</v>
      </c>
      <c r="J590" s="6"/>
      <c r="K590" s="6">
        <v>2018.0</v>
      </c>
    </row>
    <row r="591" ht="14.25" customHeight="1">
      <c r="A591" s="5" t="s">
        <v>1802</v>
      </c>
      <c r="B591" s="6" t="s">
        <v>1803</v>
      </c>
      <c r="C591" s="7">
        <v>292101.0</v>
      </c>
      <c r="D591" s="7">
        <f>292101</f>
        <v>292101</v>
      </c>
      <c r="E591" s="8">
        <v>43181.0</v>
      </c>
      <c r="F591" s="6" t="s">
        <v>1804</v>
      </c>
      <c r="G591" s="10" t="s">
        <v>283</v>
      </c>
      <c r="H591" s="10" t="s">
        <v>1805</v>
      </c>
      <c r="I591" s="10" t="s">
        <v>16</v>
      </c>
      <c r="J591" s="6" t="s">
        <v>1806</v>
      </c>
      <c r="K591" s="6">
        <v>2018.0</v>
      </c>
    </row>
    <row r="592" ht="14.25" customHeight="1">
      <c r="A592" s="5" t="s">
        <v>1807</v>
      </c>
      <c r="B592" s="6" t="s">
        <v>1808</v>
      </c>
      <c r="C592" s="7">
        <v>1.0</v>
      </c>
      <c r="D592" s="7">
        <v>1.0</v>
      </c>
      <c r="E592" s="8">
        <v>43182.0</v>
      </c>
      <c r="F592" s="6" t="s">
        <v>1809</v>
      </c>
      <c r="G592" s="10" t="s">
        <v>283</v>
      </c>
      <c r="H592" s="10" t="s">
        <v>1810</v>
      </c>
      <c r="I592" s="10" t="s">
        <v>292</v>
      </c>
      <c r="J592" s="6"/>
      <c r="K592" s="6">
        <v>2018.0</v>
      </c>
    </row>
    <row r="593" ht="14.25" customHeight="1">
      <c r="A593" s="6" t="s">
        <v>1811</v>
      </c>
      <c r="B593" s="6" t="s">
        <v>1812</v>
      </c>
      <c r="C593" s="7">
        <v>1.0</v>
      </c>
      <c r="D593" s="7">
        <v>1.0</v>
      </c>
      <c r="E593" s="8">
        <v>43178.0</v>
      </c>
      <c r="F593" s="6" t="s">
        <v>1796</v>
      </c>
      <c r="G593" s="10" t="s">
        <v>14</v>
      </c>
      <c r="H593" s="10" t="s">
        <v>20</v>
      </c>
      <c r="I593" s="10"/>
      <c r="J593" s="6"/>
      <c r="K593" s="6">
        <v>2018.0</v>
      </c>
    </row>
    <row r="594" ht="14.25" customHeight="1">
      <c r="A594" s="6" t="s">
        <v>1813</v>
      </c>
      <c r="B594" s="6" t="s">
        <v>1814</v>
      </c>
      <c r="C594" s="7">
        <v>1.0</v>
      </c>
      <c r="D594" s="7">
        <v>1.0</v>
      </c>
      <c r="E594" s="8">
        <v>43178.0</v>
      </c>
      <c r="F594" s="6" t="s">
        <v>1796</v>
      </c>
      <c r="G594" s="10" t="s">
        <v>14</v>
      </c>
      <c r="H594" s="10" t="s">
        <v>20</v>
      </c>
      <c r="I594" s="10"/>
      <c r="J594" s="6"/>
      <c r="K594" s="6">
        <v>2018.0</v>
      </c>
    </row>
    <row r="595" ht="14.25" customHeight="1">
      <c r="A595" s="6" t="s">
        <v>1815</v>
      </c>
      <c r="B595" s="6" t="s">
        <v>1816</v>
      </c>
      <c r="C595" s="7">
        <v>15000.0</v>
      </c>
      <c r="D595" s="7">
        <f>15000</f>
        <v>15000</v>
      </c>
      <c r="E595" s="8">
        <v>43182.0</v>
      </c>
      <c r="F595" s="6" t="s">
        <v>1817</v>
      </c>
      <c r="G595" s="10" t="s">
        <v>14</v>
      </c>
      <c r="H595" s="10" t="s">
        <v>20</v>
      </c>
      <c r="I595" s="10"/>
      <c r="J595" s="6"/>
      <c r="K595" s="6">
        <v>2018.0</v>
      </c>
    </row>
    <row r="596" ht="14.25" customHeight="1">
      <c r="A596" s="5" t="s">
        <v>1818</v>
      </c>
      <c r="B596" s="6" t="s">
        <v>1819</v>
      </c>
      <c r="C596" s="7">
        <v>500000.0</v>
      </c>
      <c r="D596" s="7">
        <f>500000</f>
        <v>500000</v>
      </c>
      <c r="E596" s="8">
        <v>43188.0</v>
      </c>
      <c r="F596" s="6" t="s">
        <v>1820</v>
      </c>
      <c r="G596" s="10" t="s">
        <v>283</v>
      </c>
      <c r="H596" s="10" t="s">
        <v>1821</v>
      </c>
      <c r="I596" s="10" t="s">
        <v>613</v>
      </c>
      <c r="J596" s="6" t="s">
        <v>1822</v>
      </c>
      <c r="K596" s="6">
        <v>2018.0</v>
      </c>
    </row>
    <row r="597" ht="14.25" customHeight="1">
      <c r="A597" s="5" t="s">
        <v>1823</v>
      </c>
      <c r="B597" s="6" t="s">
        <v>1824</v>
      </c>
      <c r="C597" s="7">
        <v>23000.0</v>
      </c>
      <c r="D597" s="7">
        <f>23000</f>
        <v>23000</v>
      </c>
      <c r="E597" s="8">
        <v>43203.0</v>
      </c>
      <c r="F597" s="6" t="s">
        <v>1825</v>
      </c>
      <c r="G597" s="10" t="s">
        <v>14</v>
      </c>
      <c r="H597" s="10" t="s">
        <v>20</v>
      </c>
      <c r="I597" s="10"/>
      <c r="J597" s="6"/>
      <c r="K597" s="6">
        <v>2018.0</v>
      </c>
    </row>
    <row r="598" ht="14.25" customHeight="1">
      <c r="A598" s="5" t="s">
        <v>1826</v>
      </c>
      <c r="B598" s="6" t="s">
        <v>1827</v>
      </c>
      <c r="C598" s="7">
        <v>144314.0</v>
      </c>
      <c r="D598" s="7">
        <f>144314</f>
        <v>144314</v>
      </c>
      <c r="E598" s="8">
        <v>43206.0</v>
      </c>
      <c r="F598" s="6" t="s">
        <v>1828</v>
      </c>
      <c r="G598" s="10" t="s">
        <v>14</v>
      </c>
      <c r="H598" s="10" t="s">
        <v>1829</v>
      </c>
      <c r="I598" s="10" t="s">
        <v>292</v>
      </c>
      <c r="J598" s="6"/>
      <c r="K598" s="6">
        <v>2018.0</v>
      </c>
    </row>
    <row r="599" ht="14.25" customHeight="1">
      <c r="A599" s="5" t="s">
        <v>1830</v>
      </c>
      <c r="B599" s="6" t="s">
        <v>12</v>
      </c>
      <c r="C599" s="7">
        <v>995.0</v>
      </c>
      <c r="D599" s="7">
        <f>995</f>
        <v>995</v>
      </c>
      <c r="E599" s="8">
        <v>43207.0</v>
      </c>
      <c r="F599" s="6" t="s">
        <v>1831</v>
      </c>
      <c r="G599" s="10" t="s">
        <v>14</v>
      </c>
      <c r="H599" s="10" t="s">
        <v>1832</v>
      </c>
      <c r="I599" s="10" t="s">
        <v>292</v>
      </c>
      <c r="J599" s="6"/>
      <c r="K599" s="6">
        <v>2018.0</v>
      </c>
    </row>
    <row r="600" ht="14.25" customHeight="1">
      <c r="A600" s="5" t="s">
        <v>1833</v>
      </c>
      <c r="B600" s="6" t="s">
        <v>1834</v>
      </c>
      <c r="C600" s="7">
        <v>262500.0</v>
      </c>
      <c r="D600" s="7">
        <f>262500</f>
        <v>262500</v>
      </c>
      <c r="E600" s="8">
        <v>43209.0</v>
      </c>
      <c r="F600" s="6" t="s">
        <v>1835</v>
      </c>
      <c r="G600" s="10" t="s">
        <v>283</v>
      </c>
      <c r="H600" s="10" t="s">
        <v>1836</v>
      </c>
      <c r="I600" s="10" t="s">
        <v>613</v>
      </c>
      <c r="J600" s="6" t="s">
        <v>1837</v>
      </c>
      <c r="K600" s="6">
        <v>2018.0</v>
      </c>
    </row>
    <row r="601" ht="14.25" customHeight="1">
      <c r="A601" s="5" t="s">
        <v>1838</v>
      </c>
      <c r="B601" s="6" t="s">
        <v>795</v>
      </c>
      <c r="C601" s="7">
        <v>628600.0</v>
      </c>
      <c r="D601" s="7">
        <f>628600</f>
        <v>628600</v>
      </c>
      <c r="E601" s="8">
        <v>43209.0</v>
      </c>
      <c r="F601" s="6" t="s">
        <v>1839</v>
      </c>
      <c r="G601" s="10" t="s">
        <v>14</v>
      </c>
      <c r="H601" s="10" t="s">
        <v>1840</v>
      </c>
      <c r="I601" s="10" t="s">
        <v>16</v>
      </c>
      <c r="J601" s="6"/>
      <c r="K601" s="6">
        <v>2018.0</v>
      </c>
    </row>
    <row r="602" ht="14.25" customHeight="1">
      <c r="A602" s="5" t="s">
        <v>1841</v>
      </c>
      <c r="B602" s="6" t="s">
        <v>1842</v>
      </c>
      <c r="C602" s="7">
        <v>124442.0</v>
      </c>
      <c r="D602" s="7">
        <f>124442</f>
        <v>124442</v>
      </c>
      <c r="E602" s="8">
        <v>43210.0</v>
      </c>
      <c r="F602" s="6" t="s">
        <v>1843</v>
      </c>
      <c r="G602" s="10" t="s">
        <v>14</v>
      </c>
      <c r="H602" s="10" t="s">
        <v>1844</v>
      </c>
      <c r="I602" s="10"/>
      <c r="J602" s="6"/>
      <c r="K602" s="6">
        <v>2018.0</v>
      </c>
    </row>
    <row r="603" ht="14.25" customHeight="1">
      <c r="A603" s="5" t="s">
        <v>1845</v>
      </c>
      <c r="B603" s="6" t="s">
        <v>769</v>
      </c>
      <c r="C603" s="7">
        <v>2.45</v>
      </c>
      <c r="D603" s="7">
        <f>2.45</f>
        <v>2.45</v>
      </c>
      <c r="E603" s="8">
        <v>43213.0</v>
      </c>
      <c r="F603" s="6" t="s">
        <v>1846</v>
      </c>
      <c r="G603" s="10" t="s">
        <v>14</v>
      </c>
      <c r="H603" s="10" t="s">
        <v>771</v>
      </c>
      <c r="I603" s="10" t="s">
        <v>1847</v>
      </c>
      <c r="J603" s="6" t="s">
        <v>772</v>
      </c>
      <c r="K603" s="6">
        <v>2018.0</v>
      </c>
    </row>
    <row r="604" ht="14.25" customHeight="1">
      <c r="A604" s="5" t="s">
        <v>1848</v>
      </c>
      <c r="B604" s="6" t="s">
        <v>1849</v>
      </c>
      <c r="C604" s="7">
        <v>1.0</v>
      </c>
      <c r="D604" s="7">
        <v>1.0</v>
      </c>
      <c r="E604" s="8">
        <v>43214.0</v>
      </c>
      <c r="F604" s="6" t="s">
        <v>1850</v>
      </c>
      <c r="G604" s="10" t="s">
        <v>283</v>
      </c>
      <c r="H604" s="10" t="s">
        <v>1851</v>
      </c>
      <c r="I604" s="10" t="s">
        <v>613</v>
      </c>
      <c r="J604" s="6" t="s">
        <v>1822</v>
      </c>
      <c r="K604" s="6">
        <v>2018.0</v>
      </c>
    </row>
    <row r="605" ht="14.25" customHeight="1">
      <c r="A605" s="5" t="s">
        <v>1852</v>
      </c>
      <c r="B605" s="6" t="s">
        <v>1853</v>
      </c>
      <c r="C605" s="7">
        <v>1.0</v>
      </c>
      <c r="D605" s="7">
        <v>1.0</v>
      </c>
      <c r="E605" s="8">
        <v>43223.0</v>
      </c>
      <c r="F605" s="6" t="s">
        <v>1854</v>
      </c>
      <c r="G605" s="10" t="s">
        <v>14</v>
      </c>
      <c r="H605" s="10" t="s">
        <v>20</v>
      </c>
      <c r="I605" s="10"/>
      <c r="J605" s="6"/>
      <c r="K605" s="6">
        <v>2018.0</v>
      </c>
    </row>
    <row r="606" ht="14.25" customHeight="1">
      <c r="A606" s="5" t="s">
        <v>1855</v>
      </c>
      <c r="B606" s="6" t="s">
        <v>1856</v>
      </c>
      <c r="C606" s="7">
        <v>1.0</v>
      </c>
      <c r="D606" s="7">
        <v>1.0</v>
      </c>
      <c r="E606" s="8">
        <v>43223.0</v>
      </c>
      <c r="F606" s="6" t="s">
        <v>1854</v>
      </c>
      <c r="G606" s="10" t="s">
        <v>14</v>
      </c>
      <c r="H606" s="10" t="s">
        <v>20</v>
      </c>
      <c r="I606" s="10"/>
      <c r="J606" s="6"/>
      <c r="K606" s="6">
        <v>2018.0</v>
      </c>
    </row>
    <row r="607" ht="14.25" customHeight="1">
      <c r="A607" s="5" t="s">
        <v>1857</v>
      </c>
      <c r="B607" s="6" t="s">
        <v>1858</v>
      </c>
      <c r="C607" s="7">
        <v>1.0</v>
      </c>
      <c r="D607" s="7">
        <v>1.0</v>
      </c>
      <c r="E607" s="8">
        <v>43223.0</v>
      </c>
      <c r="F607" s="6" t="s">
        <v>1854</v>
      </c>
      <c r="G607" s="10" t="s">
        <v>14</v>
      </c>
      <c r="H607" s="10" t="s">
        <v>20</v>
      </c>
      <c r="I607" s="10"/>
      <c r="J607" s="6"/>
      <c r="K607" s="6">
        <v>2018.0</v>
      </c>
    </row>
    <row r="608" ht="14.25" customHeight="1">
      <c r="A608" s="5" t="s">
        <v>1859</v>
      </c>
      <c r="B608" s="6" t="s">
        <v>1860</v>
      </c>
      <c r="C608" s="7">
        <v>1.0</v>
      </c>
      <c r="D608" s="7">
        <v>1.0</v>
      </c>
      <c r="E608" s="8">
        <v>43223.0</v>
      </c>
      <c r="F608" s="6" t="s">
        <v>1854</v>
      </c>
      <c r="G608" s="10" t="s">
        <v>14</v>
      </c>
      <c r="H608" s="10" t="s">
        <v>20</v>
      </c>
      <c r="I608" s="10"/>
      <c r="J608" s="6"/>
      <c r="K608" s="6">
        <v>2018.0</v>
      </c>
    </row>
    <row r="609" ht="14.25" customHeight="1">
      <c r="A609" s="5" t="s">
        <v>1861</v>
      </c>
      <c r="B609" s="6" t="s">
        <v>1862</v>
      </c>
      <c r="C609" s="7">
        <v>1700000.0</v>
      </c>
      <c r="D609" s="7">
        <f>1700000</f>
        <v>1700000</v>
      </c>
      <c r="E609" s="8">
        <v>43228.0</v>
      </c>
      <c r="F609" s="6" t="s">
        <v>1863</v>
      </c>
      <c r="G609" s="10" t="s">
        <v>283</v>
      </c>
      <c r="H609" s="10" t="s">
        <v>1864</v>
      </c>
      <c r="I609" s="10" t="s">
        <v>16</v>
      </c>
      <c r="J609" s="6" t="s">
        <v>1865</v>
      </c>
      <c r="K609" s="6">
        <v>2018.0</v>
      </c>
    </row>
    <row r="610" ht="14.25" customHeight="1">
      <c r="A610" s="5" t="s">
        <v>1866</v>
      </c>
      <c r="B610" s="6" t="s">
        <v>1290</v>
      </c>
      <c r="C610" s="7">
        <v>14000.0</v>
      </c>
      <c r="D610" s="7">
        <f>14000</f>
        <v>14000</v>
      </c>
      <c r="E610" s="8">
        <v>43234.0</v>
      </c>
      <c r="F610" s="6" t="s">
        <v>1867</v>
      </c>
      <c r="G610" s="10" t="s">
        <v>14</v>
      </c>
      <c r="H610" s="10" t="s">
        <v>1868</v>
      </c>
      <c r="I610" s="10" t="s">
        <v>292</v>
      </c>
      <c r="J610" s="6"/>
      <c r="K610" s="6">
        <v>2018.0</v>
      </c>
    </row>
    <row r="611" ht="14.25" customHeight="1">
      <c r="A611" s="5" t="s">
        <v>1869</v>
      </c>
      <c r="B611" s="6" t="s">
        <v>1870</v>
      </c>
      <c r="C611" s="7">
        <v>16227.0</v>
      </c>
      <c r="D611" s="7">
        <f>16227</f>
        <v>16227</v>
      </c>
      <c r="E611" s="8">
        <v>43235.0</v>
      </c>
      <c r="F611" s="6" t="s">
        <v>1871</v>
      </c>
      <c r="G611" s="10" t="s">
        <v>14</v>
      </c>
      <c r="H611" s="10" t="s">
        <v>1872</v>
      </c>
      <c r="I611" s="10" t="s">
        <v>292</v>
      </c>
      <c r="J611" s="6"/>
      <c r="K611" s="6">
        <v>2018.0</v>
      </c>
    </row>
    <row r="612" ht="14.25" customHeight="1">
      <c r="A612" s="5" t="s">
        <v>1873</v>
      </c>
      <c r="B612" s="6" t="s">
        <v>1874</v>
      </c>
      <c r="C612" s="7">
        <v>1.0</v>
      </c>
      <c r="D612" s="7">
        <v>1.0</v>
      </c>
      <c r="E612" s="8">
        <v>43236.0</v>
      </c>
      <c r="F612" s="6" t="s">
        <v>1875</v>
      </c>
      <c r="G612" s="10" t="s">
        <v>283</v>
      </c>
      <c r="H612" s="10" t="s">
        <v>1876</v>
      </c>
      <c r="I612" s="10" t="s">
        <v>16</v>
      </c>
      <c r="J612" s="6"/>
      <c r="K612" s="6">
        <v>2018.0</v>
      </c>
    </row>
    <row r="613" ht="14.25" customHeight="1">
      <c r="A613" s="6" t="s">
        <v>1877</v>
      </c>
      <c r="B613" s="6" t="s">
        <v>1878</v>
      </c>
      <c r="C613" s="7">
        <v>1.0</v>
      </c>
      <c r="D613" s="7">
        <v>1.0</v>
      </c>
      <c r="E613" s="8">
        <v>43248.0</v>
      </c>
      <c r="F613" s="6" t="s">
        <v>1879</v>
      </c>
      <c r="G613" s="10" t="s">
        <v>14</v>
      </c>
      <c r="H613" s="10" t="s">
        <v>20</v>
      </c>
      <c r="I613" s="10"/>
      <c r="J613" s="6"/>
      <c r="K613" s="6">
        <v>2018.0</v>
      </c>
    </row>
    <row r="614" ht="14.25" customHeight="1">
      <c r="A614" s="6" t="s">
        <v>1880</v>
      </c>
      <c r="B614" s="6" t="s">
        <v>1881</v>
      </c>
      <c r="C614" s="7">
        <v>1.0</v>
      </c>
      <c r="D614" s="7">
        <v>1.0</v>
      </c>
      <c r="E614" s="8">
        <v>43251.0</v>
      </c>
      <c r="F614" s="6" t="s">
        <v>1882</v>
      </c>
      <c r="G614" s="10" t="s">
        <v>283</v>
      </c>
      <c r="H614" s="10" t="s">
        <v>1883</v>
      </c>
      <c r="I614" s="10" t="s">
        <v>613</v>
      </c>
      <c r="J614" s="6" t="s">
        <v>1884</v>
      </c>
      <c r="K614" s="6">
        <v>2018.0</v>
      </c>
    </row>
    <row r="615" ht="14.25" customHeight="1">
      <c r="A615" s="5" t="s">
        <v>1885</v>
      </c>
      <c r="B615" s="6" t="s">
        <v>1886</v>
      </c>
      <c r="C615" s="7">
        <v>1.0</v>
      </c>
      <c r="D615" s="7">
        <v>1.0</v>
      </c>
      <c r="E615" s="8">
        <v>43252.0</v>
      </c>
      <c r="F615" s="6" t="s">
        <v>1887</v>
      </c>
      <c r="G615" s="10" t="s">
        <v>283</v>
      </c>
      <c r="H615" s="10" t="s">
        <v>1888</v>
      </c>
      <c r="I615" s="10" t="s">
        <v>292</v>
      </c>
      <c r="J615" s="6"/>
      <c r="K615" s="6">
        <v>2018.0</v>
      </c>
    </row>
    <row r="616" ht="14.25" customHeight="1">
      <c r="A616" s="5" t="s">
        <v>1889</v>
      </c>
      <c r="B616" s="6" t="s">
        <v>1890</v>
      </c>
      <c r="C616" s="7">
        <v>1.0</v>
      </c>
      <c r="D616" s="7">
        <v>1.0</v>
      </c>
      <c r="E616" s="8">
        <v>43252.0</v>
      </c>
      <c r="F616" s="6" t="s">
        <v>1891</v>
      </c>
      <c r="G616" s="10" t="s">
        <v>283</v>
      </c>
      <c r="H616" s="10" t="s">
        <v>1892</v>
      </c>
      <c r="I616" s="10" t="s">
        <v>292</v>
      </c>
      <c r="J616" s="6"/>
      <c r="K616" s="6">
        <v>2018.0</v>
      </c>
    </row>
    <row r="617" ht="14.25" customHeight="1">
      <c r="A617" s="5" t="s">
        <v>1893</v>
      </c>
      <c r="B617" s="6" t="s">
        <v>1894</v>
      </c>
      <c r="C617" s="7">
        <v>1.0</v>
      </c>
      <c r="D617" s="7">
        <v>1.0</v>
      </c>
      <c r="E617" s="8">
        <v>43255.0</v>
      </c>
      <c r="F617" s="6" t="s">
        <v>1854</v>
      </c>
      <c r="G617" s="10" t="s">
        <v>14</v>
      </c>
      <c r="H617" s="10" t="s">
        <v>20</v>
      </c>
      <c r="I617" s="10"/>
      <c r="J617" s="6"/>
      <c r="K617" s="6">
        <v>2018.0</v>
      </c>
    </row>
    <row r="618" ht="14.25" customHeight="1">
      <c r="A618" s="5" t="s">
        <v>1895</v>
      </c>
      <c r="B618" s="6" t="s">
        <v>1896</v>
      </c>
      <c r="C618" s="7">
        <v>1.0</v>
      </c>
      <c r="D618" s="7">
        <v>1.0</v>
      </c>
      <c r="E618" s="8">
        <v>43259.0</v>
      </c>
      <c r="F618" s="6" t="s">
        <v>1854</v>
      </c>
      <c r="G618" s="10" t="s">
        <v>14</v>
      </c>
      <c r="H618" s="10" t="s">
        <v>20</v>
      </c>
      <c r="I618" s="10"/>
      <c r="J618" s="6"/>
      <c r="K618" s="6">
        <v>2018.0</v>
      </c>
    </row>
    <row r="619" ht="14.25" customHeight="1">
      <c r="A619" s="5" t="s">
        <v>1897</v>
      </c>
      <c r="B619" s="6" t="s">
        <v>1898</v>
      </c>
      <c r="C619" s="7">
        <v>15000.0</v>
      </c>
      <c r="D619" s="7">
        <f>15000</f>
        <v>15000</v>
      </c>
      <c r="E619" s="8">
        <v>43256.0</v>
      </c>
      <c r="F619" s="6" t="s">
        <v>1899</v>
      </c>
      <c r="G619" s="10" t="s">
        <v>14</v>
      </c>
      <c r="H619" s="10" t="s">
        <v>20</v>
      </c>
      <c r="I619" s="10"/>
      <c r="J619" s="6"/>
      <c r="K619" s="6">
        <v>2018.0</v>
      </c>
    </row>
    <row r="620" ht="14.25" customHeight="1">
      <c r="A620" s="5" t="s">
        <v>1900</v>
      </c>
      <c r="B620" s="6" t="s">
        <v>1901</v>
      </c>
      <c r="C620" s="7">
        <v>500000.0</v>
      </c>
      <c r="D620" s="7">
        <f>500000</f>
        <v>500000</v>
      </c>
      <c r="E620" s="8">
        <v>43256.0</v>
      </c>
      <c r="F620" s="6" t="s">
        <v>1902</v>
      </c>
      <c r="G620" s="10" t="s">
        <v>283</v>
      </c>
      <c r="H620" s="10" t="s">
        <v>1903</v>
      </c>
      <c r="I620" s="10" t="s">
        <v>16</v>
      </c>
      <c r="J620" s="6"/>
      <c r="K620" s="6">
        <v>2018.0</v>
      </c>
    </row>
    <row r="621" ht="14.25" customHeight="1">
      <c r="A621" s="5" t="s">
        <v>1904</v>
      </c>
      <c r="B621" s="6" t="s">
        <v>1905</v>
      </c>
      <c r="C621" s="7">
        <v>163000.0</v>
      </c>
      <c r="D621" s="7">
        <f>163000</f>
        <v>163000</v>
      </c>
      <c r="E621" s="8">
        <v>43262.0</v>
      </c>
      <c r="F621" s="6" t="s">
        <v>1906</v>
      </c>
      <c r="G621" s="10" t="s">
        <v>283</v>
      </c>
      <c r="H621" s="10" t="s">
        <v>1907</v>
      </c>
      <c r="I621" s="10" t="s">
        <v>292</v>
      </c>
      <c r="J621" s="6"/>
      <c r="K621" s="6">
        <v>2018.0</v>
      </c>
    </row>
    <row r="622" ht="14.25" customHeight="1">
      <c r="A622" s="5" t="s">
        <v>1908</v>
      </c>
      <c r="B622" s="6" t="s">
        <v>12</v>
      </c>
      <c r="C622" s="7">
        <v>1125.0</v>
      </c>
      <c r="D622" s="7">
        <f>1125</f>
        <v>1125</v>
      </c>
      <c r="E622" s="8">
        <v>43263.0</v>
      </c>
      <c r="F622" s="6" t="s">
        <v>1909</v>
      </c>
      <c r="G622" s="10" t="s">
        <v>14</v>
      </c>
      <c r="H622" s="10" t="s">
        <v>1910</v>
      </c>
      <c r="I622" s="10" t="s">
        <v>292</v>
      </c>
      <c r="J622" s="6"/>
      <c r="K622" s="6">
        <v>2018.0</v>
      </c>
    </row>
    <row r="623" ht="14.25" customHeight="1">
      <c r="A623" s="5" t="s">
        <v>1911</v>
      </c>
      <c r="B623" s="6" t="s">
        <v>12</v>
      </c>
      <c r="C623" s="7">
        <v>450.0</v>
      </c>
      <c r="D623" s="7">
        <f>450</f>
        <v>450</v>
      </c>
      <c r="E623" s="8">
        <v>43263.0</v>
      </c>
      <c r="F623" s="6" t="s">
        <v>1912</v>
      </c>
      <c r="G623" s="10" t="s">
        <v>14</v>
      </c>
      <c r="H623" s="10" t="s">
        <v>1913</v>
      </c>
      <c r="I623" s="10" t="s">
        <v>292</v>
      </c>
      <c r="J623" s="6"/>
      <c r="K623" s="6">
        <v>2018.0</v>
      </c>
    </row>
    <row r="624" ht="14.25" customHeight="1">
      <c r="A624" s="5" t="s">
        <v>1914</v>
      </c>
      <c r="B624" s="6" t="s">
        <v>1915</v>
      </c>
      <c r="C624" s="7">
        <v>1.0</v>
      </c>
      <c r="D624" s="7">
        <v>1.0</v>
      </c>
      <c r="E624" s="8">
        <v>43265.0</v>
      </c>
      <c r="F624" s="6" t="s">
        <v>1916</v>
      </c>
      <c r="G624" s="10" t="s">
        <v>14</v>
      </c>
      <c r="H624" s="10" t="s">
        <v>14</v>
      </c>
      <c r="I624" s="10"/>
      <c r="J624" s="6"/>
      <c r="K624" s="6">
        <v>2018.0</v>
      </c>
    </row>
    <row r="625" ht="14.25" customHeight="1">
      <c r="A625" s="5" t="s">
        <v>1917</v>
      </c>
      <c r="B625" s="6" t="s">
        <v>1918</v>
      </c>
      <c r="C625" s="7">
        <v>2725.0</v>
      </c>
      <c r="D625" s="7">
        <f>2725</f>
        <v>2725</v>
      </c>
      <c r="E625" s="8">
        <v>43265.0</v>
      </c>
      <c r="F625" s="6" t="s">
        <v>1919</v>
      </c>
      <c r="G625" s="10" t="s">
        <v>14</v>
      </c>
      <c r="H625" s="10" t="s">
        <v>1920</v>
      </c>
      <c r="I625" s="10" t="s">
        <v>292</v>
      </c>
      <c r="J625" s="6"/>
      <c r="K625" s="6">
        <v>2018.0</v>
      </c>
    </row>
    <row r="626" ht="14.25" customHeight="1">
      <c r="A626" s="5" t="s">
        <v>1921</v>
      </c>
      <c r="B626" s="6" t="s">
        <v>1922</v>
      </c>
      <c r="C626" s="7">
        <v>1.0</v>
      </c>
      <c r="D626" s="7">
        <v>1.0</v>
      </c>
      <c r="E626" s="8">
        <v>43269.0</v>
      </c>
      <c r="F626" s="6" t="s">
        <v>1916</v>
      </c>
      <c r="G626" s="10" t="s">
        <v>14</v>
      </c>
      <c r="H626" s="10" t="s">
        <v>20</v>
      </c>
      <c r="I626" s="10"/>
      <c r="J626" s="6"/>
      <c r="K626" s="6">
        <v>2018.0</v>
      </c>
    </row>
    <row r="627" ht="14.25" customHeight="1">
      <c r="A627" s="5" t="s">
        <v>1923</v>
      </c>
      <c r="B627" s="6" t="s">
        <v>1924</v>
      </c>
      <c r="C627" s="7">
        <v>1.0</v>
      </c>
      <c r="D627" s="7">
        <v>1.0</v>
      </c>
      <c r="E627" s="8">
        <v>43269.0</v>
      </c>
      <c r="F627" s="6" t="s">
        <v>1916</v>
      </c>
      <c r="G627" s="10" t="s">
        <v>14</v>
      </c>
      <c r="H627" s="10" t="s">
        <v>20</v>
      </c>
      <c r="I627" s="10"/>
      <c r="J627" s="6"/>
      <c r="K627" s="6">
        <v>2018.0</v>
      </c>
    </row>
    <row r="628" ht="14.25" customHeight="1">
      <c r="A628" s="5" t="s">
        <v>1925</v>
      </c>
      <c r="B628" s="6" t="s">
        <v>1926</v>
      </c>
      <c r="C628" s="7">
        <v>1.0</v>
      </c>
      <c r="D628" s="7">
        <v>1.0</v>
      </c>
      <c r="E628" s="8">
        <v>43269.0</v>
      </c>
      <c r="F628" s="6" t="s">
        <v>1927</v>
      </c>
      <c r="G628" s="10" t="s">
        <v>283</v>
      </c>
      <c r="H628" s="10" t="s">
        <v>1928</v>
      </c>
      <c r="I628" s="10" t="s">
        <v>613</v>
      </c>
      <c r="J628" s="6" t="s">
        <v>1929</v>
      </c>
      <c r="K628" s="6">
        <v>2018.0</v>
      </c>
    </row>
    <row r="629" ht="14.25" customHeight="1">
      <c r="A629" s="5" t="s">
        <v>1930</v>
      </c>
      <c r="B629" s="6" t="s">
        <v>1931</v>
      </c>
      <c r="C629" s="7">
        <v>10000.0</v>
      </c>
      <c r="D629" s="7">
        <f>10000</f>
        <v>10000</v>
      </c>
      <c r="E629" s="8">
        <v>43278.0</v>
      </c>
      <c r="F629" s="6" t="s">
        <v>1932</v>
      </c>
      <c r="G629" s="10" t="s">
        <v>283</v>
      </c>
      <c r="H629" s="10" t="s">
        <v>1933</v>
      </c>
      <c r="I629" s="10" t="s">
        <v>16</v>
      </c>
      <c r="J629" s="6"/>
      <c r="K629" s="6">
        <v>2018.0</v>
      </c>
    </row>
    <row r="630" ht="14.25" customHeight="1">
      <c r="A630" s="5" t="s">
        <v>1934</v>
      </c>
      <c r="B630" s="6" t="s">
        <v>1935</v>
      </c>
      <c r="C630" s="7">
        <v>424000.0</v>
      </c>
      <c r="D630" s="7">
        <f>135000+289000</f>
        <v>424000</v>
      </c>
      <c r="E630" s="8">
        <v>43280.0</v>
      </c>
      <c r="F630" s="6" t="s">
        <v>1936</v>
      </c>
      <c r="G630" s="10" t="s">
        <v>14</v>
      </c>
      <c r="H630" s="10" t="s">
        <v>1937</v>
      </c>
      <c r="I630" s="10" t="s">
        <v>16</v>
      </c>
      <c r="J630" s="6"/>
      <c r="K630" s="6">
        <v>2018.0</v>
      </c>
    </row>
    <row r="631" ht="14.25" customHeight="1">
      <c r="A631" s="5" t="s">
        <v>1938</v>
      </c>
      <c r="B631" s="6" t="s">
        <v>1939</v>
      </c>
      <c r="C631" s="7">
        <v>123825.0</v>
      </c>
      <c r="D631" s="7">
        <f>123825</f>
        <v>123825</v>
      </c>
      <c r="E631" s="8">
        <v>43290.0</v>
      </c>
      <c r="F631" s="6" t="s">
        <v>1940</v>
      </c>
      <c r="G631" s="10" t="s">
        <v>14</v>
      </c>
      <c r="H631" s="10" t="s">
        <v>20</v>
      </c>
      <c r="I631" s="10"/>
      <c r="J631" s="6"/>
      <c r="K631" s="6">
        <v>2018.0</v>
      </c>
    </row>
    <row r="632" ht="14.25" customHeight="1">
      <c r="A632" s="5" t="s">
        <v>1941</v>
      </c>
      <c r="B632" s="6" t="s">
        <v>786</v>
      </c>
      <c r="C632" s="7">
        <v>91924.0</v>
      </c>
      <c r="D632" s="7">
        <f>91924</f>
        <v>91924</v>
      </c>
      <c r="E632" s="8">
        <v>43305.0</v>
      </c>
      <c r="F632" s="6" t="s">
        <v>1942</v>
      </c>
      <c r="G632" s="10" t="s">
        <v>14</v>
      </c>
      <c r="H632" s="10" t="s">
        <v>1943</v>
      </c>
      <c r="I632" s="10" t="s">
        <v>292</v>
      </c>
      <c r="J632" s="6"/>
      <c r="K632" s="6">
        <v>2018.0</v>
      </c>
    </row>
    <row r="633" ht="14.25" customHeight="1">
      <c r="A633" s="5" t="s">
        <v>1944</v>
      </c>
      <c r="B633" s="6" t="s">
        <v>1945</v>
      </c>
      <c r="C633" s="7">
        <v>1.0</v>
      </c>
      <c r="D633" s="7">
        <v>1.0</v>
      </c>
      <c r="E633" s="8">
        <v>43311.0</v>
      </c>
      <c r="F633" s="6" t="s">
        <v>1946</v>
      </c>
      <c r="G633" s="10" t="s">
        <v>14</v>
      </c>
      <c r="H633" s="10" t="s">
        <v>20</v>
      </c>
      <c r="I633" s="10"/>
      <c r="J633" s="6"/>
      <c r="K633" s="6">
        <v>2018.0</v>
      </c>
    </row>
    <row r="634" ht="14.25" customHeight="1">
      <c r="A634" s="5" t="s">
        <v>1947</v>
      </c>
      <c r="B634" s="6" t="s">
        <v>1948</v>
      </c>
      <c r="C634" s="7">
        <v>1.0</v>
      </c>
      <c r="D634" s="7">
        <v>1.0</v>
      </c>
      <c r="E634" s="8">
        <v>43311.0</v>
      </c>
      <c r="F634" s="6" t="s">
        <v>1946</v>
      </c>
      <c r="G634" s="10" t="s">
        <v>14</v>
      </c>
      <c r="H634" s="10" t="s">
        <v>20</v>
      </c>
      <c r="I634" s="10"/>
      <c r="J634" s="6"/>
      <c r="K634" s="6">
        <v>2018.0</v>
      </c>
    </row>
    <row r="635" ht="14.25" customHeight="1">
      <c r="A635" s="5" t="s">
        <v>1949</v>
      </c>
      <c r="B635" s="6" t="s">
        <v>1950</v>
      </c>
      <c r="C635" s="7">
        <v>1.0</v>
      </c>
      <c r="D635" s="7">
        <v>1.0</v>
      </c>
      <c r="E635" s="8">
        <v>43311.0</v>
      </c>
      <c r="F635" s="6" t="s">
        <v>1946</v>
      </c>
      <c r="G635" s="10" t="s">
        <v>14</v>
      </c>
      <c r="H635" s="10" t="s">
        <v>20</v>
      </c>
      <c r="I635" s="10"/>
      <c r="J635" s="6"/>
      <c r="K635" s="6">
        <v>2018.0</v>
      </c>
    </row>
    <row r="636" ht="14.25" customHeight="1">
      <c r="A636" s="5" t="s">
        <v>1951</v>
      </c>
      <c r="B636" s="6" t="s">
        <v>1952</v>
      </c>
      <c r="C636" s="7">
        <v>1.0</v>
      </c>
      <c r="D636" s="7">
        <v>1.0</v>
      </c>
      <c r="E636" s="8">
        <v>43311.0</v>
      </c>
      <c r="F636" s="6" t="s">
        <v>1946</v>
      </c>
      <c r="G636" s="10" t="s">
        <v>14</v>
      </c>
      <c r="H636" s="10" t="s">
        <v>20</v>
      </c>
      <c r="I636" s="10"/>
      <c r="J636" s="6"/>
      <c r="K636" s="6">
        <v>2018.0</v>
      </c>
    </row>
    <row r="637" ht="14.25" customHeight="1">
      <c r="A637" s="5" t="s">
        <v>1953</v>
      </c>
      <c r="B637" s="6" t="s">
        <v>1954</v>
      </c>
      <c r="C637" s="7">
        <v>1.0</v>
      </c>
      <c r="D637" s="7">
        <v>1.0</v>
      </c>
      <c r="E637" s="8">
        <v>43311.0</v>
      </c>
      <c r="F637" s="6" t="s">
        <v>1946</v>
      </c>
      <c r="G637" s="10" t="s">
        <v>14</v>
      </c>
      <c r="H637" s="10" t="s">
        <v>20</v>
      </c>
      <c r="I637" s="10"/>
      <c r="J637" s="6"/>
      <c r="K637" s="6">
        <v>2018.0</v>
      </c>
    </row>
    <row r="638" ht="14.25" customHeight="1">
      <c r="A638" s="5" t="s">
        <v>1955</v>
      </c>
      <c r="B638" s="6" t="s">
        <v>1956</v>
      </c>
      <c r="C638" s="7">
        <v>1.0</v>
      </c>
      <c r="D638" s="7">
        <v>1.0</v>
      </c>
      <c r="E638" s="8">
        <v>43311.0</v>
      </c>
      <c r="F638" s="6" t="s">
        <v>1946</v>
      </c>
      <c r="G638" s="10" t="s">
        <v>14</v>
      </c>
      <c r="H638" s="10" t="s">
        <v>20</v>
      </c>
      <c r="I638" s="10"/>
      <c r="J638" s="6"/>
      <c r="K638" s="6">
        <v>2018.0</v>
      </c>
    </row>
    <row r="639" ht="14.25" customHeight="1">
      <c r="A639" s="5" t="s">
        <v>1957</v>
      </c>
      <c r="B639" s="6" t="s">
        <v>1958</v>
      </c>
      <c r="C639" s="7">
        <v>1.0</v>
      </c>
      <c r="D639" s="7">
        <v>1.0</v>
      </c>
      <c r="E639" s="8">
        <v>43311.0</v>
      </c>
      <c r="F639" s="6" t="s">
        <v>1946</v>
      </c>
      <c r="G639" s="10" t="s">
        <v>14</v>
      </c>
      <c r="H639" s="10" t="s">
        <v>20</v>
      </c>
      <c r="I639" s="10"/>
      <c r="J639" s="6"/>
      <c r="K639" s="6">
        <v>2018.0</v>
      </c>
    </row>
    <row r="640" ht="14.25" customHeight="1">
      <c r="A640" s="5" t="s">
        <v>1959</v>
      </c>
      <c r="B640" s="6" t="s">
        <v>1960</v>
      </c>
      <c r="C640" s="7">
        <v>1.0</v>
      </c>
      <c r="D640" s="7">
        <v>1.0</v>
      </c>
      <c r="E640" s="8">
        <v>43311.0</v>
      </c>
      <c r="F640" s="6" t="s">
        <v>1946</v>
      </c>
      <c r="G640" s="10" t="s">
        <v>14</v>
      </c>
      <c r="H640" s="10" t="s">
        <v>20</v>
      </c>
      <c r="I640" s="10"/>
      <c r="J640" s="6"/>
      <c r="K640" s="6">
        <v>2018.0</v>
      </c>
    </row>
    <row r="641" ht="14.25" customHeight="1">
      <c r="A641" s="5" t="s">
        <v>1961</v>
      </c>
      <c r="B641" s="6" t="s">
        <v>1962</v>
      </c>
      <c r="C641" s="7">
        <v>1.0</v>
      </c>
      <c r="D641" s="7">
        <v>1.0</v>
      </c>
      <c r="E641" s="8">
        <v>43311.0</v>
      </c>
      <c r="F641" s="6" t="s">
        <v>1946</v>
      </c>
      <c r="G641" s="10" t="s">
        <v>14</v>
      </c>
      <c r="H641" s="10" t="s">
        <v>20</v>
      </c>
      <c r="I641" s="10"/>
      <c r="J641" s="6"/>
      <c r="K641" s="6">
        <v>2018.0</v>
      </c>
    </row>
    <row r="642" ht="14.25" customHeight="1">
      <c r="A642" s="5" t="s">
        <v>1963</v>
      </c>
      <c r="B642" s="6" t="s">
        <v>1964</v>
      </c>
      <c r="C642" s="7">
        <v>1.0</v>
      </c>
      <c r="D642" s="7">
        <v>1.0</v>
      </c>
      <c r="E642" s="8">
        <v>43311.0</v>
      </c>
      <c r="F642" s="6" t="s">
        <v>1946</v>
      </c>
      <c r="G642" s="10" t="s">
        <v>14</v>
      </c>
      <c r="H642" s="10" t="s">
        <v>20</v>
      </c>
      <c r="I642" s="10"/>
      <c r="J642" s="6"/>
      <c r="K642" s="6">
        <v>2018.0</v>
      </c>
    </row>
    <row r="643" ht="14.25" customHeight="1">
      <c r="A643" s="5" t="s">
        <v>1965</v>
      </c>
      <c r="B643" s="6" t="s">
        <v>1966</v>
      </c>
      <c r="C643" s="7">
        <v>1.0</v>
      </c>
      <c r="D643" s="7">
        <v>1.0</v>
      </c>
      <c r="E643" s="8">
        <v>43312.0</v>
      </c>
      <c r="F643" s="6" t="s">
        <v>1946</v>
      </c>
      <c r="G643" s="10" t="s">
        <v>14</v>
      </c>
      <c r="H643" s="10" t="s">
        <v>20</v>
      </c>
      <c r="I643" s="10"/>
      <c r="J643" s="6"/>
      <c r="K643" s="6">
        <v>2018.0</v>
      </c>
    </row>
    <row r="644" ht="14.25" customHeight="1">
      <c r="A644" s="5" t="s">
        <v>1967</v>
      </c>
      <c r="B644" s="6" t="s">
        <v>1968</v>
      </c>
      <c r="C644" s="7">
        <v>1.0</v>
      </c>
      <c r="D644" s="7">
        <v>1.0</v>
      </c>
      <c r="E644" s="8">
        <v>43312.0</v>
      </c>
      <c r="F644" s="6" t="s">
        <v>1946</v>
      </c>
      <c r="G644" s="10" t="s">
        <v>14</v>
      </c>
      <c r="H644" s="10" t="s">
        <v>20</v>
      </c>
      <c r="I644" s="10"/>
      <c r="J644" s="6"/>
      <c r="K644" s="6">
        <v>2018.0</v>
      </c>
    </row>
    <row r="645" ht="14.25" customHeight="1">
      <c r="A645" s="5" t="s">
        <v>1969</v>
      </c>
      <c r="B645" s="6" t="s">
        <v>1970</v>
      </c>
      <c r="C645" s="7">
        <v>1.0</v>
      </c>
      <c r="D645" s="7">
        <v>1.0</v>
      </c>
      <c r="E645" s="8">
        <v>43312.0</v>
      </c>
      <c r="F645" s="6" t="s">
        <v>1946</v>
      </c>
      <c r="G645" s="10" t="s">
        <v>14</v>
      </c>
      <c r="H645" s="10" t="s">
        <v>20</v>
      </c>
      <c r="I645" s="10"/>
      <c r="J645" s="6"/>
      <c r="K645" s="6">
        <v>2018.0</v>
      </c>
    </row>
    <row r="646" ht="14.25" customHeight="1">
      <c r="A646" s="5" t="s">
        <v>1971</v>
      </c>
      <c r="B646" s="6" t="s">
        <v>1972</v>
      </c>
      <c r="C646" s="7">
        <v>1.0</v>
      </c>
      <c r="D646" s="7">
        <v>1.0</v>
      </c>
      <c r="E646" s="8">
        <v>43314.0</v>
      </c>
      <c r="F646" s="6" t="s">
        <v>1946</v>
      </c>
      <c r="G646" s="10" t="s">
        <v>14</v>
      </c>
      <c r="H646" s="10" t="s">
        <v>20</v>
      </c>
      <c r="I646" s="10"/>
      <c r="J646" s="6"/>
      <c r="K646" s="6">
        <v>2018.0</v>
      </c>
    </row>
    <row r="647" ht="14.25" customHeight="1">
      <c r="A647" s="5" t="s">
        <v>1973</v>
      </c>
      <c r="B647" s="6" t="s">
        <v>1974</v>
      </c>
      <c r="C647" s="7">
        <v>1.0</v>
      </c>
      <c r="D647" s="7">
        <v>1.0</v>
      </c>
      <c r="E647" s="8">
        <v>43314.0</v>
      </c>
      <c r="F647" s="6" t="s">
        <v>1946</v>
      </c>
      <c r="G647" s="10" t="s">
        <v>14</v>
      </c>
      <c r="H647" s="10" t="s">
        <v>20</v>
      </c>
      <c r="I647" s="10"/>
      <c r="J647" s="6"/>
      <c r="K647" s="6">
        <v>2018.0</v>
      </c>
    </row>
    <row r="648" ht="14.25" customHeight="1">
      <c r="A648" s="5" t="s">
        <v>1975</v>
      </c>
      <c r="B648" s="6" t="s">
        <v>1976</v>
      </c>
      <c r="C648" s="7">
        <v>1.0</v>
      </c>
      <c r="D648" s="7">
        <v>1.0</v>
      </c>
      <c r="E648" s="8">
        <v>43314.0</v>
      </c>
      <c r="F648" s="6" t="s">
        <v>1946</v>
      </c>
      <c r="G648" s="10" t="s">
        <v>14</v>
      </c>
      <c r="H648" s="10" t="s">
        <v>20</v>
      </c>
      <c r="I648" s="10"/>
      <c r="J648" s="6"/>
      <c r="K648" s="6">
        <v>2018.0</v>
      </c>
    </row>
    <row r="649" ht="14.25" customHeight="1">
      <c r="A649" s="5" t="s">
        <v>1977</v>
      </c>
      <c r="B649" s="6" t="s">
        <v>1978</v>
      </c>
      <c r="C649" s="7">
        <v>1.0</v>
      </c>
      <c r="D649" s="7">
        <v>1.0</v>
      </c>
      <c r="E649" s="8">
        <v>43318.0</v>
      </c>
      <c r="F649" s="6" t="s">
        <v>1946</v>
      </c>
      <c r="G649" s="10" t="s">
        <v>14</v>
      </c>
      <c r="H649" s="10" t="s">
        <v>20</v>
      </c>
      <c r="I649" s="10"/>
      <c r="J649" s="6"/>
      <c r="K649" s="6">
        <v>2018.0</v>
      </c>
    </row>
    <row r="650" ht="14.25" customHeight="1">
      <c r="A650" s="5" t="s">
        <v>1979</v>
      </c>
      <c r="B650" s="6" t="s">
        <v>1980</v>
      </c>
      <c r="C650" s="7">
        <v>2800000.0</v>
      </c>
      <c r="D650" s="7">
        <f>300000+500000</f>
        <v>800000</v>
      </c>
      <c r="E650" s="8">
        <v>43313.0</v>
      </c>
      <c r="F650" s="6" t="s">
        <v>1981</v>
      </c>
      <c r="G650" s="10" t="s">
        <v>283</v>
      </c>
      <c r="H650" s="10" t="s">
        <v>1982</v>
      </c>
      <c r="I650" s="10" t="s">
        <v>292</v>
      </c>
      <c r="J650" s="6" t="s">
        <v>1983</v>
      </c>
      <c r="K650" s="6">
        <v>2018.0</v>
      </c>
    </row>
    <row r="651" ht="14.25" customHeight="1">
      <c r="A651" s="5" t="s">
        <v>1984</v>
      </c>
      <c r="B651" s="6" t="s">
        <v>682</v>
      </c>
      <c r="C651" s="7">
        <v>2.130153847E7</v>
      </c>
      <c r="D651" s="7"/>
      <c r="E651" s="8">
        <v>43326.0</v>
      </c>
      <c r="F651" s="6" t="s">
        <v>1985</v>
      </c>
      <c r="G651" s="10" t="s">
        <v>14</v>
      </c>
      <c r="H651" s="10" t="s">
        <v>20</v>
      </c>
      <c r="I651" s="10"/>
      <c r="J651" s="6"/>
      <c r="K651" s="6">
        <v>2018.0</v>
      </c>
    </row>
    <row r="652" ht="14.25" customHeight="1">
      <c r="A652" s="5" t="s">
        <v>1986</v>
      </c>
      <c r="B652" s="6" t="s">
        <v>1987</v>
      </c>
      <c r="C652" s="7">
        <v>8500.0</v>
      </c>
      <c r="D652" s="7">
        <f>8500</f>
        <v>8500</v>
      </c>
      <c r="E652" s="8">
        <v>43339.0</v>
      </c>
      <c r="F652" s="6" t="s">
        <v>1988</v>
      </c>
      <c r="G652" s="10" t="s">
        <v>14</v>
      </c>
      <c r="H652" s="10" t="s">
        <v>1989</v>
      </c>
      <c r="I652" s="10" t="s">
        <v>292</v>
      </c>
      <c r="J652" s="6"/>
      <c r="K652" s="6">
        <v>2018.0</v>
      </c>
    </row>
    <row r="653" ht="14.25" customHeight="1">
      <c r="A653" s="5" t="s">
        <v>1990</v>
      </c>
      <c r="B653" s="6" t="s">
        <v>1991</v>
      </c>
      <c r="C653" s="7">
        <v>25000.0</v>
      </c>
      <c r="D653" s="7">
        <f>11400+10000+3600</f>
        <v>25000</v>
      </c>
      <c r="E653" s="8">
        <v>43347.0</v>
      </c>
      <c r="F653" s="6" t="s">
        <v>1992</v>
      </c>
      <c r="G653" s="10" t="s">
        <v>14</v>
      </c>
      <c r="H653" s="10" t="s">
        <v>1993</v>
      </c>
      <c r="I653" s="10" t="s">
        <v>613</v>
      </c>
      <c r="J653" s="6"/>
      <c r="K653" s="6">
        <v>2018.0</v>
      </c>
    </row>
    <row r="654" ht="14.25" customHeight="1">
      <c r="A654" s="5" t="s">
        <v>1994</v>
      </c>
      <c r="B654" s="6" t="s">
        <v>12</v>
      </c>
      <c r="C654" s="7">
        <v>4181.0</v>
      </c>
      <c r="D654" s="7">
        <f>4181</f>
        <v>4181</v>
      </c>
      <c r="E654" s="8">
        <v>43403.0</v>
      </c>
      <c r="F654" s="6" t="s">
        <v>1995</v>
      </c>
      <c r="G654" s="10" t="s">
        <v>14</v>
      </c>
      <c r="H654" s="10" t="s">
        <v>1996</v>
      </c>
      <c r="I654" s="10" t="s">
        <v>292</v>
      </c>
      <c r="J654" s="6"/>
      <c r="K654" s="6">
        <v>2018.0</v>
      </c>
    </row>
    <row r="655" ht="14.25" customHeight="1">
      <c r="A655" s="5" t="s">
        <v>1997</v>
      </c>
      <c r="B655" s="6" t="s">
        <v>1998</v>
      </c>
      <c r="C655" s="7">
        <v>1.0</v>
      </c>
      <c r="D655" s="7">
        <v>1.0</v>
      </c>
      <c r="E655" s="8">
        <v>43406.0</v>
      </c>
      <c r="F655" s="6" t="s">
        <v>1999</v>
      </c>
      <c r="G655" s="10" t="s">
        <v>283</v>
      </c>
      <c r="H655" s="10" t="s">
        <v>2000</v>
      </c>
      <c r="I655" s="10" t="s">
        <v>16</v>
      </c>
      <c r="J655" s="6"/>
      <c r="K655" s="6">
        <v>2018.0</v>
      </c>
    </row>
    <row r="656" ht="14.25" customHeight="1">
      <c r="A656" s="5" t="s">
        <v>2001</v>
      </c>
      <c r="B656" s="6" t="s">
        <v>2002</v>
      </c>
      <c r="C656" s="7">
        <v>23440.0</v>
      </c>
      <c r="D656" s="7">
        <f>23440</f>
        <v>23440</v>
      </c>
      <c r="E656" s="8">
        <v>43424.0</v>
      </c>
      <c r="F656" s="6" t="s">
        <v>2003</v>
      </c>
      <c r="G656" s="10" t="s">
        <v>14</v>
      </c>
      <c r="H656" s="10" t="s">
        <v>2004</v>
      </c>
      <c r="I656" s="10" t="s">
        <v>16</v>
      </c>
      <c r="J656" s="6"/>
      <c r="K656" s="6">
        <v>2018.0</v>
      </c>
    </row>
    <row r="657" ht="14.25" customHeight="1">
      <c r="A657" s="5" t="s">
        <v>2005</v>
      </c>
      <c r="B657" s="6" t="s">
        <v>2006</v>
      </c>
      <c r="C657" s="7">
        <v>2940.0</v>
      </c>
      <c r="D657" s="7">
        <f>2940</f>
        <v>2940</v>
      </c>
      <c r="E657" s="8">
        <v>43426.0</v>
      </c>
      <c r="F657" s="6" t="s">
        <v>2007</v>
      </c>
      <c r="G657" s="10" t="s">
        <v>14</v>
      </c>
      <c r="H657" s="10" t="s">
        <v>2008</v>
      </c>
      <c r="I657" s="10" t="s">
        <v>16</v>
      </c>
      <c r="J657" s="6"/>
      <c r="K657" s="6">
        <v>2018.0</v>
      </c>
    </row>
    <row r="658" ht="14.25" customHeight="1">
      <c r="A658" s="5" t="s">
        <v>2009</v>
      </c>
      <c r="B658" s="6" t="s">
        <v>2010</v>
      </c>
      <c r="C658" s="7">
        <v>1.0</v>
      </c>
      <c r="D658" s="7">
        <v>1.0</v>
      </c>
      <c r="E658" s="8">
        <v>43426.0</v>
      </c>
      <c r="F658" s="6" t="s">
        <v>2011</v>
      </c>
      <c r="G658" s="10" t="s">
        <v>14</v>
      </c>
      <c r="H658" s="10" t="s">
        <v>14</v>
      </c>
      <c r="I658" s="10"/>
      <c r="J658" s="6"/>
      <c r="K658" s="6">
        <v>2018.0</v>
      </c>
    </row>
    <row r="659" ht="14.25" customHeight="1">
      <c r="A659" s="6" t="s">
        <v>2012</v>
      </c>
      <c r="B659" s="6" t="s">
        <v>2013</v>
      </c>
      <c r="C659" s="7">
        <v>1.0</v>
      </c>
      <c r="D659" s="7">
        <f>1</f>
        <v>1</v>
      </c>
      <c r="E659" s="8">
        <v>43426.0</v>
      </c>
      <c r="F659" s="6" t="s">
        <v>2014</v>
      </c>
      <c r="G659" s="10" t="s">
        <v>283</v>
      </c>
      <c r="H659" s="10" t="s">
        <v>2015</v>
      </c>
      <c r="I659" s="10" t="s">
        <v>16</v>
      </c>
      <c r="J659" s="6"/>
      <c r="K659" s="6">
        <v>2018.0</v>
      </c>
    </row>
    <row r="660" ht="14.25" customHeight="1">
      <c r="A660" s="5" t="s">
        <v>2016</v>
      </c>
      <c r="B660" s="6" t="s">
        <v>2017</v>
      </c>
      <c r="C660" s="7">
        <v>1.0</v>
      </c>
      <c r="D660" s="7">
        <v>1.0</v>
      </c>
      <c r="E660" s="8">
        <v>43431.0</v>
      </c>
      <c r="F660" s="6" t="s">
        <v>2018</v>
      </c>
      <c r="G660" s="10" t="s">
        <v>283</v>
      </c>
      <c r="H660" s="10" t="s">
        <v>2019</v>
      </c>
      <c r="I660" s="10" t="s">
        <v>16</v>
      </c>
      <c r="J660" s="6"/>
      <c r="K660" s="6">
        <v>2018.0</v>
      </c>
    </row>
    <row r="661" ht="14.25" customHeight="1">
      <c r="A661" s="5" t="s">
        <v>2020</v>
      </c>
      <c r="B661" s="6" t="s">
        <v>2021</v>
      </c>
      <c r="C661" s="7">
        <v>1.0</v>
      </c>
      <c r="D661" s="7">
        <v>1.0</v>
      </c>
      <c r="E661" s="8">
        <v>43431.0</v>
      </c>
      <c r="F661" s="6" t="s">
        <v>2022</v>
      </c>
      <c r="G661" s="10" t="s">
        <v>14</v>
      </c>
      <c r="H661" s="10" t="s">
        <v>14</v>
      </c>
      <c r="I661" s="10"/>
      <c r="J661" s="6"/>
      <c r="K661" s="6">
        <v>2018.0</v>
      </c>
    </row>
    <row r="662" ht="14.25" customHeight="1">
      <c r="A662" s="6" t="s">
        <v>2023</v>
      </c>
      <c r="B662" s="6" t="s">
        <v>12</v>
      </c>
      <c r="C662" s="7">
        <v>4696.0</v>
      </c>
      <c r="D662" s="7">
        <f>4696</f>
        <v>4696</v>
      </c>
      <c r="E662" s="8">
        <v>43441.0</v>
      </c>
      <c r="F662" s="6" t="s">
        <v>2024</v>
      </c>
      <c r="G662" s="10" t="s">
        <v>14</v>
      </c>
      <c r="H662" s="10" t="s">
        <v>2025</v>
      </c>
      <c r="I662" s="10" t="s">
        <v>292</v>
      </c>
      <c r="J662" s="6"/>
      <c r="K662" s="6">
        <v>2018.0</v>
      </c>
    </row>
    <row r="663" ht="14.25" customHeight="1">
      <c r="A663" s="5" t="s">
        <v>2026</v>
      </c>
      <c r="B663" s="6" t="s">
        <v>12</v>
      </c>
      <c r="C663" s="7">
        <v>2011.0</v>
      </c>
      <c r="D663" s="7">
        <f>2011</f>
        <v>2011</v>
      </c>
      <c r="E663" s="8">
        <v>43441.0</v>
      </c>
      <c r="F663" s="6" t="s">
        <v>2027</v>
      </c>
      <c r="G663" s="10" t="s">
        <v>14</v>
      </c>
      <c r="H663" s="10" t="s">
        <v>2025</v>
      </c>
      <c r="I663" s="10" t="s">
        <v>292</v>
      </c>
      <c r="J663" s="6"/>
      <c r="K663" s="6">
        <v>2018.0</v>
      </c>
    </row>
    <row r="664" ht="14.25" customHeight="1">
      <c r="A664" s="5" t="s">
        <v>2028</v>
      </c>
      <c r="B664" s="6" t="s">
        <v>2029</v>
      </c>
      <c r="C664" s="7">
        <v>1.0</v>
      </c>
      <c r="D664" s="7">
        <v>1.0</v>
      </c>
      <c r="E664" s="8">
        <v>43444.0</v>
      </c>
      <c r="F664" s="6" t="s">
        <v>2030</v>
      </c>
      <c r="G664" s="10" t="s">
        <v>283</v>
      </c>
      <c r="H664" s="10" t="s">
        <v>2031</v>
      </c>
      <c r="I664" s="10" t="s">
        <v>16</v>
      </c>
      <c r="J664" s="6"/>
      <c r="K664" s="6">
        <v>2018.0</v>
      </c>
    </row>
    <row r="665" ht="14.25" customHeight="1">
      <c r="A665" s="5" t="s">
        <v>2032</v>
      </c>
      <c r="B665" s="6" t="s">
        <v>2033</v>
      </c>
      <c r="C665" s="7">
        <v>1.0</v>
      </c>
      <c r="D665" s="7">
        <v>1.0</v>
      </c>
      <c r="E665" s="8">
        <v>43454.0</v>
      </c>
      <c r="F665" s="6" t="s">
        <v>2034</v>
      </c>
      <c r="G665" s="10" t="s">
        <v>14</v>
      </c>
      <c r="H665" s="10" t="s">
        <v>20</v>
      </c>
      <c r="I665" s="10"/>
      <c r="J665" s="6"/>
      <c r="K665" s="6">
        <v>2018.0</v>
      </c>
    </row>
    <row r="666" ht="14.25" customHeight="1">
      <c r="A666" s="6" t="s">
        <v>2035</v>
      </c>
      <c r="B666" s="6" t="s">
        <v>2036</v>
      </c>
      <c r="C666" s="7">
        <v>1.0</v>
      </c>
      <c r="D666" s="7">
        <v>1.0</v>
      </c>
      <c r="E666" s="8">
        <v>43459.0</v>
      </c>
      <c r="F666" s="6" t="s">
        <v>2037</v>
      </c>
      <c r="G666" s="10" t="s">
        <v>14</v>
      </c>
      <c r="H666" s="10" t="s">
        <v>20</v>
      </c>
      <c r="I666" s="10"/>
      <c r="J666" s="6"/>
      <c r="K666" s="6">
        <v>2018.0</v>
      </c>
    </row>
    <row r="667" ht="14.25" customHeight="1">
      <c r="A667" s="6" t="s">
        <v>2038</v>
      </c>
      <c r="B667" s="6" t="s">
        <v>2039</v>
      </c>
      <c r="C667" s="7">
        <v>1.0</v>
      </c>
      <c r="D667" s="7">
        <v>1.0</v>
      </c>
      <c r="E667" s="8">
        <v>43461.0</v>
      </c>
      <c r="F667" s="6" t="s">
        <v>2037</v>
      </c>
      <c r="G667" s="10" t="s">
        <v>14</v>
      </c>
      <c r="H667" s="10" t="s">
        <v>20</v>
      </c>
      <c r="I667" s="10"/>
      <c r="J667" s="6"/>
      <c r="K667" s="6">
        <v>2018.0</v>
      </c>
    </row>
    <row r="668" ht="14.25" customHeight="1">
      <c r="A668" s="6" t="s">
        <v>2040</v>
      </c>
      <c r="B668" s="6" t="s">
        <v>2041</v>
      </c>
      <c r="C668" s="7">
        <v>1.0</v>
      </c>
      <c r="D668" s="7">
        <v>1.0</v>
      </c>
      <c r="E668" s="8">
        <v>43461.0</v>
      </c>
      <c r="F668" s="6" t="s">
        <v>2037</v>
      </c>
      <c r="G668" s="10" t="s">
        <v>14</v>
      </c>
      <c r="H668" s="10" t="s">
        <v>20</v>
      </c>
      <c r="I668" s="10"/>
      <c r="J668" s="6"/>
      <c r="K668" s="6">
        <v>2018.0</v>
      </c>
    </row>
    <row r="669" ht="14.25" customHeight="1">
      <c r="A669" s="6" t="s">
        <v>2042</v>
      </c>
      <c r="B669" s="6" t="s">
        <v>2043</v>
      </c>
      <c r="C669" s="7">
        <v>1.0</v>
      </c>
      <c r="D669" s="7">
        <v>1.0</v>
      </c>
      <c r="E669" s="8">
        <v>43462.0</v>
      </c>
      <c r="F669" s="6" t="s">
        <v>2037</v>
      </c>
      <c r="G669" s="10" t="s">
        <v>14</v>
      </c>
      <c r="H669" s="10" t="s">
        <v>20</v>
      </c>
      <c r="I669" s="10"/>
      <c r="J669" s="6"/>
      <c r="K669" s="6">
        <v>2018.0</v>
      </c>
    </row>
    <row r="670" ht="14.25" customHeight="1">
      <c r="A670" s="10" t="s">
        <v>2044</v>
      </c>
      <c r="B670" s="6" t="s">
        <v>2045</v>
      </c>
      <c r="C670" s="7">
        <v>1.0</v>
      </c>
      <c r="D670" s="7">
        <v>1.0</v>
      </c>
      <c r="E670" s="8">
        <v>42759.0</v>
      </c>
      <c r="F670" s="10" t="s">
        <v>2046</v>
      </c>
      <c r="G670" s="12" t="s">
        <v>283</v>
      </c>
      <c r="H670" s="12" t="s">
        <v>2047</v>
      </c>
      <c r="I670" s="12" t="s">
        <v>292</v>
      </c>
      <c r="J670" s="6"/>
      <c r="K670" s="6">
        <v>2017.0</v>
      </c>
    </row>
    <row r="671" ht="14.25" customHeight="1">
      <c r="A671" s="10" t="s">
        <v>2048</v>
      </c>
      <c r="B671" s="6" t="s">
        <v>2049</v>
      </c>
      <c r="C671" s="7">
        <v>279139.0</v>
      </c>
      <c r="D671" s="7">
        <v>279139.0</v>
      </c>
      <c r="E671" s="8">
        <v>42753.0</v>
      </c>
      <c r="F671" s="10" t="s">
        <v>2050</v>
      </c>
      <c r="G671" s="12" t="s">
        <v>283</v>
      </c>
      <c r="H671" s="12" t="s">
        <v>2051</v>
      </c>
      <c r="I671" s="12" t="s">
        <v>292</v>
      </c>
      <c r="J671" s="6"/>
      <c r="K671" s="6">
        <v>2017.0</v>
      </c>
    </row>
    <row r="672" ht="14.25" customHeight="1">
      <c r="A672" s="10" t="s">
        <v>2052</v>
      </c>
      <c r="B672" s="6" t="s">
        <v>2053</v>
      </c>
      <c r="C672" s="7">
        <v>120000.0</v>
      </c>
      <c r="D672" s="7">
        <v>120000.0</v>
      </c>
      <c r="E672" s="8">
        <v>42752.0</v>
      </c>
      <c r="F672" s="10" t="s">
        <v>2054</v>
      </c>
      <c r="G672" s="12" t="s">
        <v>283</v>
      </c>
      <c r="H672" s="12" t="s">
        <v>2055</v>
      </c>
      <c r="I672" s="12" t="s">
        <v>292</v>
      </c>
      <c r="J672" s="6" t="s">
        <v>2056</v>
      </c>
      <c r="K672" s="6">
        <v>2017.0</v>
      </c>
    </row>
    <row r="673" ht="14.25" customHeight="1">
      <c r="A673" s="10" t="s">
        <v>2057</v>
      </c>
      <c r="B673" s="6" t="s">
        <v>2058</v>
      </c>
      <c r="C673" s="7">
        <v>1.0</v>
      </c>
      <c r="D673" s="7">
        <v>1.0</v>
      </c>
      <c r="E673" s="8">
        <v>42762.0</v>
      </c>
      <c r="F673" s="10" t="s">
        <v>2059</v>
      </c>
      <c r="G673" s="12" t="s">
        <v>283</v>
      </c>
      <c r="H673" s="12" t="s">
        <v>2060</v>
      </c>
      <c r="I673" s="12" t="s">
        <v>292</v>
      </c>
      <c r="J673" s="6"/>
      <c r="K673" s="6">
        <v>2017.0</v>
      </c>
    </row>
    <row r="674" ht="14.25" customHeight="1">
      <c r="A674" s="10" t="s">
        <v>2061</v>
      </c>
      <c r="B674" s="6" t="s">
        <v>1918</v>
      </c>
      <c r="C674" s="7">
        <v>128200.0</v>
      </c>
      <c r="D674" s="7">
        <v>128200.0</v>
      </c>
      <c r="E674" s="8">
        <v>42759.0</v>
      </c>
      <c r="F674" s="10" t="s">
        <v>2062</v>
      </c>
      <c r="G674" s="12" t="s">
        <v>14</v>
      </c>
      <c r="H674" s="12" t="s">
        <v>2063</v>
      </c>
      <c r="I674" s="12" t="s">
        <v>292</v>
      </c>
      <c r="J674" s="6"/>
      <c r="K674" s="6">
        <v>2017.0</v>
      </c>
    </row>
    <row r="675" ht="14.25" customHeight="1">
      <c r="A675" s="10" t="s">
        <v>2064</v>
      </c>
      <c r="B675" s="6" t="s">
        <v>2065</v>
      </c>
      <c r="C675" s="7">
        <v>1.0</v>
      </c>
      <c r="D675" s="7">
        <v>1.0</v>
      </c>
      <c r="E675" s="8">
        <v>42774.0</v>
      </c>
      <c r="F675" s="10" t="s">
        <v>2066</v>
      </c>
      <c r="G675" s="12" t="s">
        <v>283</v>
      </c>
      <c r="H675" s="12" t="s">
        <v>2067</v>
      </c>
      <c r="I675" s="12" t="s">
        <v>292</v>
      </c>
      <c r="J675" s="6"/>
      <c r="K675" s="6">
        <v>2017.0</v>
      </c>
    </row>
    <row r="676" ht="14.25" customHeight="1">
      <c r="A676" s="10" t="s">
        <v>2068</v>
      </c>
      <c r="B676" s="6" t="s">
        <v>2069</v>
      </c>
      <c r="C676" s="7">
        <v>1.0</v>
      </c>
      <c r="D676" s="7">
        <v>1.0</v>
      </c>
      <c r="E676" s="8">
        <v>42768.0</v>
      </c>
      <c r="F676" s="10" t="s">
        <v>2070</v>
      </c>
      <c r="G676" s="12" t="s">
        <v>283</v>
      </c>
      <c r="H676" s="12" t="s">
        <v>2071</v>
      </c>
      <c r="I676" s="12"/>
      <c r="J676" s="6"/>
      <c r="K676" s="6">
        <v>2017.0</v>
      </c>
    </row>
    <row r="677" ht="14.25" customHeight="1">
      <c r="A677" s="10" t="s">
        <v>2072</v>
      </c>
      <c r="B677" s="6" t="s">
        <v>1015</v>
      </c>
      <c r="C677" s="7">
        <v>1.0</v>
      </c>
      <c r="D677" s="7">
        <v>1.0</v>
      </c>
      <c r="E677" s="8">
        <v>42772.0</v>
      </c>
      <c r="F677" s="10" t="s">
        <v>2073</v>
      </c>
      <c r="G677" s="12" t="s">
        <v>14</v>
      </c>
      <c r="H677" s="12" t="s">
        <v>2074</v>
      </c>
      <c r="I677" s="12" t="s">
        <v>292</v>
      </c>
      <c r="J677" s="6"/>
      <c r="K677" s="6">
        <v>2017.0</v>
      </c>
    </row>
    <row r="678" ht="14.25" customHeight="1">
      <c r="A678" s="10" t="s">
        <v>2075</v>
      </c>
      <c r="B678" s="6" t="s">
        <v>2076</v>
      </c>
      <c r="C678" s="7">
        <v>1.0</v>
      </c>
      <c r="D678" s="7">
        <v>1.0</v>
      </c>
      <c r="E678" s="8">
        <v>42781.0</v>
      </c>
      <c r="F678" s="10" t="s">
        <v>2077</v>
      </c>
      <c r="G678" s="12" t="s">
        <v>14</v>
      </c>
      <c r="H678" s="12" t="s">
        <v>20</v>
      </c>
      <c r="I678" s="12"/>
      <c r="J678" s="6"/>
      <c r="K678" s="6">
        <v>2017.0</v>
      </c>
    </row>
    <row r="679" ht="14.25" customHeight="1">
      <c r="A679" s="10" t="s">
        <v>2078</v>
      </c>
      <c r="B679" s="6" t="s">
        <v>2079</v>
      </c>
      <c r="C679" s="7">
        <v>1.0</v>
      </c>
      <c r="D679" s="7">
        <v>1.0</v>
      </c>
      <c r="E679" s="8">
        <v>42781.0</v>
      </c>
      <c r="F679" s="10" t="s">
        <v>2077</v>
      </c>
      <c r="G679" s="12" t="s">
        <v>14</v>
      </c>
      <c r="H679" s="12" t="s">
        <v>20</v>
      </c>
      <c r="I679" s="12"/>
      <c r="J679" s="6"/>
      <c r="K679" s="6">
        <v>2017.0</v>
      </c>
    </row>
    <row r="680" ht="14.25" customHeight="1">
      <c r="A680" s="10" t="s">
        <v>2080</v>
      </c>
      <c r="B680" s="6" t="s">
        <v>2081</v>
      </c>
      <c r="C680" s="7">
        <v>1.0</v>
      </c>
      <c r="D680" s="7">
        <v>1.0</v>
      </c>
      <c r="E680" s="8">
        <v>42782.0</v>
      </c>
      <c r="F680" s="10" t="s">
        <v>2077</v>
      </c>
      <c r="G680" s="12" t="s">
        <v>14</v>
      </c>
      <c r="H680" s="12" t="s">
        <v>20</v>
      </c>
      <c r="I680" s="12"/>
      <c r="J680" s="6"/>
      <c r="K680" s="6">
        <v>2017.0</v>
      </c>
    </row>
    <row r="681" ht="14.25" customHeight="1">
      <c r="A681" s="10" t="s">
        <v>2082</v>
      </c>
      <c r="B681" s="6" t="s">
        <v>2083</v>
      </c>
      <c r="C681" s="7">
        <v>750000.0</v>
      </c>
      <c r="D681" s="7">
        <v>750000.0</v>
      </c>
      <c r="E681" s="8">
        <v>42780.0</v>
      </c>
      <c r="F681" s="10" t="s">
        <v>2084</v>
      </c>
      <c r="G681" s="12" t="s">
        <v>283</v>
      </c>
      <c r="H681" s="12" t="s">
        <v>2085</v>
      </c>
      <c r="I681" s="12" t="s">
        <v>613</v>
      </c>
      <c r="J681" s="6"/>
      <c r="K681" s="6">
        <v>2017.0</v>
      </c>
    </row>
    <row r="682" ht="14.25" customHeight="1">
      <c r="A682" s="10" t="s">
        <v>2086</v>
      </c>
      <c r="B682" s="6" t="s">
        <v>2087</v>
      </c>
      <c r="C682" s="7">
        <v>500000.0</v>
      </c>
      <c r="D682" s="7">
        <v>500000.0</v>
      </c>
      <c r="E682" s="8">
        <v>42780.0</v>
      </c>
      <c r="F682" s="10" t="s">
        <v>2088</v>
      </c>
      <c r="G682" s="12" t="s">
        <v>283</v>
      </c>
      <c r="H682" s="12" t="s">
        <v>2089</v>
      </c>
      <c r="I682" s="12" t="s">
        <v>16</v>
      </c>
      <c r="J682" s="6" t="s">
        <v>2090</v>
      </c>
      <c r="K682" s="6">
        <v>2017.0</v>
      </c>
    </row>
    <row r="683" ht="14.25" customHeight="1">
      <c r="A683" s="10" t="s">
        <v>2091</v>
      </c>
      <c r="B683" s="6" t="s">
        <v>2092</v>
      </c>
      <c r="C683" s="7">
        <f>104261</f>
        <v>104261</v>
      </c>
      <c r="D683" s="7">
        <v>104261.0</v>
      </c>
      <c r="E683" s="8">
        <v>42790.0</v>
      </c>
      <c r="F683" s="10" t="s">
        <v>2093</v>
      </c>
      <c r="G683" s="12" t="s">
        <v>283</v>
      </c>
      <c r="H683" s="12" t="s">
        <v>2094</v>
      </c>
      <c r="I683" s="12" t="s">
        <v>292</v>
      </c>
      <c r="J683" s="6"/>
      <c r="K683" s="6">
        <v>2017.0</v>
      </c>
    </row>
    <row r="684" ht="14.25" customHeight="1">
      <c r="A684" s="10" t="s">
        <v>2095</v>
      </c>
      <c r="B684" s="6" t="s">
        <v>2096</v>
      </c>
      <c r="C684" s="7">
        <v>1.0</v>
      </c>
      <c r="D684" s="7">
        <v>1.0</v>
      </c>
      <c r="E684" s="8">
        <v>42801.0</v>
      </c>
      <c r="F684" s="10" t="s">
        <v>2097</v>
      </c>
      <c r="G684" s="12" t="s">
        <v>283</v>
      </c>
      <c r="H684" s="12" t="s">
        <v>2098</v>
      </c>
      <c r="I684" s="12" t="s">
        <v>292</v>
      </c>
      <c r="J684" s="6"/>
      <c r="K684" s="6">
        <v>2017.0</v>
      </c>
    </row>
    <row r="685" ht="14.25" customHeight="1">
      <c r="A685" s="10" t="s">
        <v>2099</v>
      </c>
      <c r="B685" s="6" t="s">
        <v>2100</v>
      </c>
      <c r="C685" s="7">
        <v>124000.0</v>
      </c>
      <c r="D685" s="7">
        <v>124000.0</v>
      </c>
      <c r="E685" s="8">
        <v>42801.0</v>
      </c>
      <c r="F685" s="10" t="s">
        <v>2101</v>
      </c>
      <c r="G685" s="12" t="s">
        <v>14</v>
      </c>
      <c r="H685" s="12" t="s">
        <v>20</v>
      </c>
      <c r="I685" s="12" t="s">
        <v>292</v>
      </c>
      <c r="J685" s="6"/>
      <c r="K685" s="6">
        <v>2017.0</v>
      </c>
    </row>
    <row r="686" ht="14.25" customHeight="1">
      <c r="A686" s="10" t="s">
        <v>2102</v>
      </c>
      <c r="B686" s="6" t="s">
        <v>2103</v>
      </c>
      <c r="C686" s="7">
        <v>275000.0</v>
      </c>
      <c r="D686" s="7">
        <v>275000.0</v>
      </c>
      <c r="E686" s="8">
        <v>42801.0</v>
      </c>
      <c r="F686" s="10" t="s">
        <v>2104</v>
      </c>
      <c r="G686" s="12" t="s">
        <v>14</v>
      </c>
      <c r="H686" s="12" t="s">
        <v>2105</v>
      </c>
      <c r="I686" s="12"/>
      <c r="J686" s="6"/>
      <c r="K686" s="6">
        <v>2017.0</v>
      </c>
    </row>
    <row r="687" ht="14.25" customHeight="1">
      <c r="A687" s="10" t="s">
        <v>2106</v>
      </c>
      <c r="B687" s="6" t="s">
        <v>2107</v>
      </c>
      <c r="C687" s="7">
        <v>1.0</v>
      </c>
      <c r="D687" s="7">
        <v>1.0</v>
      </c>
      <c r="E687" s="8">
        <v>42804.0</v>
      </c>
      <c r="F687" s="10" t="s">
        <v>2108</v>
      </c>
      <c r="G687" s="12" t="s">
        <v>14</v>
      </c>
      <c r="H687" s="12" t="s">
        <v>20</v>
      </c>
      <c r="I687" s="12"/>
      <c r="J687" s="6"/>
      <c r="K687" s="6">
        <v>2017.0</v>
      </c>
    </row>
    <row r="688" ht="14.25" customHeight="1">
      <c r="A688" s="10" t="s">
        <v>2109</v>
      </c>
      <c r="B688" s="6" t="s">
        <v>2110</v>
      </c>
      <c r="C688" s="7">
        <v>1.0</v>
      </c>
      <c r="D688" s="7">
        <v>1.0</v>
      </c>
      <c r="E688" s="8">
        <v>42808.0</v>
      </c>
      <c r="F688" s="10" t="s">
        <v>2111</v>
      </c>
      <c r="G688" s="12" t="s">
        <v>14</v>
      </c>
      <c r="H688" s="12" t="s">
        <v>20</v>
      </c>
      <c r="I688" s="12"/>
      <c r="J688" s="6"/>
      <c r="K688" s="6">
        <v>2017.0</v>
      </c>
    </row>
    <row r="689" ht="14.25" customHeight="1">
      <c r="A689" s="10" t="s">
        <v>2112</v>
      </c>
      <c r="B689" s="6" t="s">
        <v>2113</v>
      </c>
      <c r="C689" s="7">
        <v>1.0</v>
      </c>
      <c r="D689" s="7">
        <v>1.0</v>
      </c>
      <c r="E689" s="8">
        <v>42808.0</v>
      </c>
      <c r="F689" s="10" t="s">
        <v>2111</v>
      </c>
      <c r="G689" s="12" t="s">
        <v>14</v>
      </c>
      <c r="H689" s="12" t="s">
        <v>20</v>
      </c>
      <c r="I689" s="12"/>
      <c r="J689" s="6"/>
      <c r="K689" s="6">
        <v>2017.0</v>
      </c>
    </row>
    <row r="690" ht="14.25" customHeight="1">
      <c r="A690" s="10" t="s">
        <v>2114</v>
      </c>
      <c r="B690" s="6" t="s">
        <v>2115</v>
      </c>
      <c r="C690" s="7">
        <v>42705.0</v>
      </c>
      <c r="D690" s="7">
        <v>42705.0</v>
      </c>
      <c r="E690" s="8">
        <v>42809.0</v>
      </c>
      <c r="F690" s="10" t="s">
        <v>2116</v>
      </c>
      <c r="G690" s="12" t="s">
        <v>14</v>
      </c>
      <c r="H690" s="12" t="s">
        <v>20</v>
      </c>
      <c r="I690" s="12"/>
      <c r="J690" s="6"/>
      <c r="K690" s="6">
        <v>2017.0</v>
      </c>
    </row>
    <row r="691" ht="14.25" customHeight="1">
      <c r="A691" s="10" t="s">
        <v>2117</v>
      </c>
      <c r="B691" s="6" t="s">
        <v>12</v>
      </c>
      <c r="C691" s="7">
        <v>4400.0</v>
      </c>
      <c r="D691" s="7">
        <v>4400.0</v>
      </c>
      <c r="E691" s="8">
        <v>42809.0</v>
      </c>
      <c r="F691" s="10" t="s">
        <v>2118</v>
      </c>
      <c r="G691" s="12" t="s">
        <v>14</v>
      </c>
      <c r="H691" s="12" t="s">
        <v>2119</v>
      </c>
      <c r="I691" s="12" t="s">
        <v>292</v>
      </c>
      <c r="J691" s="6"/>
      <c r="K691" s="6">
        <v>2017.0</v>
      </c>
    </row>
    <row r="692" ht="14.25" customHeight="1">
      <c r="A692" s="10" t="s">
        <v>2120</v>
      </c>
      <c r="B692" s="6" t="s">
        <v>2121</v>
      </c>
      <c r="C692" s="7">
        <v>1.0</v>
      </c>
      <c r="D692" s="7">
        <v>1.0</v>
      </c>
      <c r="E692" s="8">
        <v>42814.0</v>
      </c>
      <c r="F692" s="10" t="s">
        <v>2122</v>
      </c>
      <c r="G692" s="12" t="s">
        <v>14</v>
      </c>
      <c r="H692" s="12" t="s">
        <v>20</v>
      </c>
      <c r="I692" s="12"/>
      <c r="J692" s="6"/>
      <c r="K692" s="6">
        <v>2017.0</v>
      </c>
    </row>
    <row r="693" ht="14.25" customHeight="1">
      <c r="A693" s="10" t="s">
        <v>2123</v>
      </c>
      <c r="B693" s="6" t="s">
        <v>2124</v>
      </c>
      <c r="C693" s="7">
        <v>8950.0</v>
      </c>
      <c r="D693" s="7">
        <v>8950.0</v>
      </c>
      <c r="E693" s="8">
        <v>42814.0</v>
      </c>
      <c r="F693" s="10" t="s">
        <v>2125</v>
      </c>
      <c r="G693" s="12" t="s">
        <v>14</v>
      </c>
      <c r="H693" s="12" t="s">
        <v>20</v>
      </c>
      <c r="I693" s="12"/>
      <c r="J693" s="6"/>
      <c r="K693" s="6">
        <v>2017.0</v>
      </c>
    </row>
    <row r="694" ht="14.25" customHeight="1">
      <c r="A694" s="10" t="s">
        <v>2126</v>
      </c>
      <c r="B694" s="6" t="s">
        <v>2127</v>
      </c>
      <c r="C694" s="7">
        <v>1.0</v>
      </c>
      <c r="D694" s="7">
        <v>1.0</v>
      </c>
      <c r="E694" s="8">
        <v>42825.0</v>
      </c>
      <c r="F694" s="10" t="s">
        <v>2128</v>
      </c>
      <c r="G694" s="12" t="s">
        <v>283</v>
      </c>
      <c r="H694" s="12" t="s">
        <v>2129</v>
      </c>
      <c r="I694" s="12" t="s">
        <v>292</v>
      </c>
      <c r="J694" s="6"/>
      <c r="K694" s="6">
        <v>2017.0</v>
      </c>
    </row>
    <row r="695" ht="14.25" customHeight="1">
      <c r="A695" s="10" t="s">
        <v>2130</v>
      </c>
      <c r="B695" s="6" t="s">
        <v>2131</v>
      </c>
      <c r="C695" s="7">
        <v>1.0</v>
      </c>
      <c r="D695" s="7">
        <v>1.0</v>
      </c>
      <c r="E695" s="8">
        <v>42823.0</v>
      </c>
      <c r="F695" s="10" t="s">
        <v>2132</v>
      </c>
      <c r="G695" s="12" t="s">
        <v>283</v>
      </c>
      <c r="H695" s="12" t="s">
        <v>2133</v>
      </c>
      <c r="I695" s="12" t="s">
        <v>292</v>
      </c>
      <c r="J695" s="6"/>
      <c r="K695" s="6">
        <v>2017.0</v>
      </c>
    </row>
    <row r="696" ht="14.25" customHeight="1">
      <c r="A696" s="10" t="s">
        <v>2134</v>
      </c>
      <c r="B696" s="6" t="s">
        <v>2135</v>
      </c>
      <c r="C696" s="7">
        <v>14800.0</v>
      </c>
      <c r="D696" s="7">
        <v>14800.0</v>
      </c>
      <c r="E696" s="8">
        <v>42829.0</v>
      </c>
      <c r="F696" s="10" t="s">
        <v>2136</v>
      </c>
      <c r="G696" s="12" t="s">
        <v>14</v>
      </c>
      <c r="H696" s="12" t="s">
        <v>2137</v>
      </c>
      <c r="I696" s="12" t="s">
        <v>292</v>
      </c>
      <c r="J696" s="6"/>
      <c r="K696" s="6">
        <v>2017.0</v>
      </c>
    </row>
    <row r="697" ht="14.25" customHeight="1">
      <c r="A697" s="10" t="s">
        <v>2138</v>
      </c>
      <c r="B697" s="6" t="s">
        <v>2139</v>
      </c>
      <c r="C697" s="7">
        <v>7000.0</v>
      </c>
      <c r="D697" s="7">
        <v>7000.0</v>
      </c>
      <c r="E697" s="8">
        <v>42830.0</v>
      </c>
      <c r="F697" s="10" t="s">
        <v>2140</v>
      </c>
      <c r="G697" s="12" t="s">
        <v>14</v>
      </c>
      <c r="H697" s="12" t="s">
        <v>2141</v>
      </c>
      <c r="I697" s="12" t="s">
        <v>16</v>
      </c>
      <c r="J697" s="6"/>
      <c r="K697" s="6">
        <v>2017.0</v>
      </c>
    </row>
    <row r="698" ht="14.25" customHeight="1">
      <c r="A698" s="10" t="s">
        <v>2142</v>
      </c>
      <c r="B698" s="6" t="s">
        <v>2143</v>
      </c>
      <c r="C698" s="7">
        <v>1.0</v>
      </c>
      <c r="D698" s="7">
        <v>1.0</v>
      </c>
      <c r="E698" s="8">
        <v>42836.0</v>
      </c>
      <c r="F698" s="10" t="s">
        <v>2144</v>
      </c>
      <c r="G698" s="12" t="s">
        <v>14</v>
      </c>
      <c r="H698" s="12" t="s">
        <v>20</v>
      </c>
      <c r="I698" s="12"/>
      <c r="J698" s="6"/>
      <c r="K698" s="6">
        <v>2017.0</v>
      </c>
    </row>
    <row r="699" ht="14.25" customHeight="1">
      <c r="A699" s="10" t="s">
        <v>2145</v>
      </c>
      <c r="B699" s="6" t="s">
        <v>2146</v>
      </c>
      <c r="C699" s="7">
        <v>1.0</v>
      </c>
      <c r="D699" s="7">
        <v>1.0</v>
      </c>
      <c r="E699" s="8">
        <v>42836.0</v>
      </c>
      <c r="F699" s="10" t="s">
        <v>2144</v>
      </c>
      <c r="G699" s="12" t="s">
        <v>14</v>
      </c>
      <c r="H699" s="12" t="s">
        <v>20</v>
      </c>
      <c r="I699" s="12"/>
      <c r="J699" s="6"/>
      <c r="K699" s="6">
        <v>2017.0</v>
      </c>
    </row>
    <row r="700" ht="14.25" customHeight="1">
      <c r="A700" s="10" t="s">
        <v>2147</v>
      </c>
      <c r="B700" s="6" t="s">
        <v>2148</v>
      </c>
      <c r="C700" s="7">
        <v>1.0</v>
      </c>
      <c r="D700" s="7">
        <v>2.0</v>
      </c>
      <c r="E700" s="8">
        <v>42835.0</v>
      </c>
      <c r="F700" s="10" t="s">
        <v>2149</v>
      </c>
      <c r="G700" s="12" t="s">
        <v>283</v>
      </c>
      <c r="H700" s="12" t="s">
        <v>2150</v>
      </c>
      <c r="I700" s="12" t="s">
        <v>292</v>
      </c>
      <c r="J700" s="6"/>
      <c r="K700" s="6">
        <v>2017.0</v>
      </c>
    </row>
    <row r="701" ht="14.25" customHeight="1">
      <c r="A701" s="10" t="s">
        <v>2151</v>
      </c>
      <c r="B701" s="6" t="s">
        <v>2152</v>
      </c>
      <c r="C701" s="7">
        <v>1.0</v>
      </c>
      <c r="D701" s="7">
        <v>1.0</v>
      </c>
      <c r="E701" s="8">
        <v>42845.0</v>
      </c>
      <c r="F701" s="10" t="s">
        <v>2153</v>
      </c>
      <c r="G701" s="12" t="s">
        <v>14</v>
      </c>
      <c r="H701" s="12" t="s">
        <v>20</v>
      </c>
      <c r="I701" s="12"/>
      <c r="J701" s="6"/>
      <c r="K701" s="6">
        <v>2017.0</v>
      </c>
    </row>
    <row r="702" ht="14.25" customHeight="1">
      <c r="A702" s="10" t="s">
        <v>2154</v>
      </c>
      <c r="B702" s="6" t="s">
        <v>2155</v>
      </c>
      <c r="C702" s="7">
        <v>1.0</v>
      </c>
      <c r="D702" s="7">
        <v>1.0</v>
      </c>
      <c r="E702" s="8">
        <v>42850.0</v>
      </c>
      <c r="F702" s="10" t="s">
        <v>2156</v>
      </c>
      <c r="G702" s="12" t="s">
        <v>283</v>
      </c>
      <c r="H702" s="12" t="s">
        <v>2157</v>
      </c>
      <c r="I702" s="12" t="s">
        <v>292</v>
      </c>
      <c r="J702" s="6"/>
      <c r="K702" s="6">
        <v>2017.0</v>
      </c>
    </row>
    <row r="703" ht="14.25" customHeight="1">
      <c r="A703" s="10" t="s">
        <v>2158</v>
      </c>
      <c r="B703" s="6" t="s">
        <v>12</v>
      </c>
      <c r="C703" s="7">
        <v>500.0</v>
      </c>
      <c r="D703" s="7">
        <v>500.0</v>
      </c>
      <c r="E703" s="8">
        <v>42858.0</v>
      </c>
      <c r="F703" s="10" t="s">
        <v>2159</v>
      </c>
      <c r="G703" s="12" t="s">
        <v>14</v>
      </c>
      <c r="H703" s="12" t="s">
        <v>2160</v>
      </c>
      <c r="I703" s="12" t="s">
        <v>292</v>
      </c>
      <c r="J703" s="6"/>
      <c r="K703" s="6">
        <v>2017.0</v>
      </c>
    </row>
    <row r="704" ht="14.25" customHeight="1">
      <c r="A704" s="10" t="s">
        <v>2161</v>
      </c>
      <c r="B704" s="6" t="s">
        <v>2162</v>
      </c>
      <c r="C704" s="7">
        <v>1.0</v>
      </c>
      <c r="D704" s="7">
        <v>1.0</v>
      </c>
      <c r="E704" s="8">
        <v>42858.0</v>
      </c>
      <c r="F704" s="10" t="s">
        <v>2163</v>
      </c>
      <c r="G704" s="12" t="s">
        <v>283</v>
      </c>
      <c r="H704" s="12" t="s">
        <v>2164</v>
      </c>
      <c r="I704" s="12" t="s">
        <v>292</v>
      </c>
      <c r="J704" s="6"/>
      <c r="K704" s="6">
        <v>2017.0</v>
      </c>
    </row>
    <row r="705" ht="14.25" customHeight="1">
      <c r="A705" s="10" t="s">
        <v>2165</v>
      </c>
      <c r="B705" s="6" t="s">
        <v>2166</v>
      </c>
      <c r="C705" s="7">
        <v>54000.0</v>
      </c>
      <c r="D705" s="7">
        <v>54000.0</v>
      </c>
      <c r="E705" s="8">
        <v>42860.0</v>
      </c>
      <c r="F705" s="10" t="s">
        <v>2167</v>
      </c>
      <c r="G705" s="12" t="s">
        <v>283</v>
      </c>
      <c r="H705" s="12" t="s">
        <v>2168</v>
      </c>
      <c r="I705" s="12" t="s">
        <v>292</v>
      </c>
      <c r="J705" s="6"/>
      <c r="K705" s="6">
        <v>2017.0</v>
      </c>
    </row>
    <row r="706" ht="14.25" customHeight="1">
      <c r="A706" s="10" t="s">
        <v>2169</v>
      </c>
      <c r="B706" s="6" t="s">
        <v>2170</v>
      </c>
      <c r="C706" s="7">
        <v>199300.0</v>
      </c>
      <c r="D706" s="7">
        <v>199300.0</v>
      </c>
      <c r="E706" s="8">
        <v>42872.0</v>
      </c>
      <c r="F706" s="10" t="s">
        <v>2171</v>
      </c>
      <c r="G706" s="12" t="s">
        <v>283</v>
      </c>
      <c r="H706" s="12" t="s">
        <v>2172</v>
      </c>
      <c r="I706" s="12" t="s">
        <v>1021</v>
      </c>
      <c r="J706" s="6"/>
      <c r="K706" s="6">
        <v>2017.0</v>
      </c>
    </row>
    <row r="707" ht="14.25" customHeight="1">
      <c r="A707" s="10" t="s">
        <v>2173</v>
      </c>
      <c r="B707" s="6" t="s">
        <v>2174</v>
      </c>
      <c r="C707" s="7">
        <v>1.0</v>
      </c>
      <c r="D707" s="7">
        <v>1.0</v>
      </c>
      <c r="E707" s="8">
        <v>42877.0</v>
      </c>
      <c r="F707" s="10" t="s">
        <v>2175</v>
      </c>
      <c r="G707" s="12" t="s">
        <v>14</v>
      </c>
      <c r="H707" s="12" t="s">
        <v>20</v>
      </c>
      <c r="I707" s="12"/>
      <c r="J707" s="6"/>
      <c r="K707" s="6">
        <v>2017.0</v>
      </c>
    </row>
    <row r="708" ht="14.25" customHeight="1">
      <c r="A708" s="10" t="s">
        <v>2176</v>
      </c>
      <c r="B708" s="6" t="s">
        <v>2177</v>
      </c>
      <c r="C708" s="7">
        <v>728000.0</v>
      </c>
      <c r="D708" s="7">
        <v>728000.0</v>
      </c>
      <c r="E708" s="8">
        <v>42874.0</v>
      </c>
      <c r="F708" s="10" t="s">
        <v>2178</v>
      </c>
      <c r="G708" s="12" t="s">
        <v>283</v>
      </c>
      <c r="H708" s="12" t="s">
        <v>2179</v>
      </c>
      <c r="I708" s="12"/>
      <c r="J708" s="6"/>
      <c r="K708" s="6">
        <v>2017.0</v>
      </c>
    </row>
    <row r="709" ht="14.25" customHeight="1">
      <c r="A709" s="10" t="s">
        <v>2180</v>
      </c>
      <c r="B709" s="6" t="s">
        <v>2181</v>
      </c>
      <c r="C709" s="7">
        <v>1.0</v>
      </c>
      <c r="D709" s="7">
        <v>1.0</v>
      </c>
      <c r="E709" s="8">
        <v>42888.0</v>
      </c>
      <c r="F709" s="10" t="s">
        <v>2182</v>
      </c>
      <c r="G709" s="12" t="s">
        <v>283</v>
      </c>
      <c r="H709" s="12" t="s">
        <v>2183</v>
      </c>
      <c r="I709" s="12" t="s">
        <v>292</v>
      </c>
      <c r="J709" s="6" t="s">
        <v>2184</v>
      </c>
      <c r="K709" s="6">
        <v>2017.0</v>
      </c>
    </row>
    <row r="710" ht="14.25" customHeight="1">
      <c r="A710" s="10" t="s">
        <v>2185</v>
      </c>
      <c r="B710" s="6" t="s">
        <v>2186</v>
      </c>
      <c r="C710" s="7">
        <v>1.0</v>
      </c>
      <c r="D710" s="7">
        <v>1.0</v>
      </c>
      <c r="E710" s="8">
        <v>42900.0</v>
      </c>
      <c r="F710" s="10" t="s">
        <v>2187</v>
      </c>
      <c r="G710" s="12" t="s">
        <v>283</v>
      </c>
      <c r="H710" s="12" t="s">
        <v>2188</v>
      </c>
      <c r="I710" s="12" t="s">
        <v>16</v>
      </c>
      <c r="J710" s="6"/>
      <c r="K710" s="6">
        <v>2017.0</v>
      </c>
    </row>
    <row r="711" ht="14.25" customHeight="1">
      <c r="A711" s="10" t="s">
        <v>2189</v>
      </c>
      <c r="B711" s="6" t="s">
        <v>2190</v>
      </c>
      <c r="C711" s="7">
        <v>102300.0</v>
      </c>
      <c r="D711" s="7">
        <v>102300.0</v>
      </c>
      <c r="E711" s="8">
        <v>42905.0</v>
      </c>
      <c r="F711" s="10" t="s">
        <v>2191</v>
      </c>
      <c r="G711" s="12" t="s">
        <v>14</v>
      </c>
      <c r="H711" s="12" t="s">
        <v>14</v>
      </c>
      <c r="I711" s="12"/>
      <c r="J711" s="6"/>
      <c r="K711" s="6">
        <v>2017.0</v>
      </c>
    </row>
    <row r="712" ht="14.25" customHeight="1">
      <c r="A712" s="10" t="s">
        <v>2192</v>
      </c>
      <c r="B712" s="6" t="s">
        <v>2193</v>
      </c>
      <c r="C712" s="7">
        <v>44890.0</v>
      </c>
      <c r="D712" s="7">
        <v>44890.0</v>
      </c>
      <c r="E712" s="8">
        <v>42908.0</v>
      </c>
      <c r="F712" s="10" t="s">
        <v>2194</v>
      </c>
      <c r="G712" s="12" t="s">
        <v>283</v>
      </c>
      <c r="H712" s="12" t="s">
        <v>2195</v>
      </c>
      <c r="I712" s="12" t="s">
        <v>292</v>
      </c>
      <c r="J712" s="6"/>
      <c r="K712" s="6">
        <v>2017.0</v>
      </c>
    </row>
    <row r="713" ht="14.25" customHeight="1">
      <c r="A713" s="10" t="s">
        <v>2196</v>
      </c>
      <c r="B713" s="6" t="s">
        <v>2197</v>
      </c>
      <c r="C713" s="7">
        <v>238664.0</v>
      </c>
      <c r="D713" s="7">
        <v>238664.0</v>
      </c>
      <c r="E713" s="8">
        <v>42920.0</v>
      </c>
      <c r="F713" s="10" t="s">
        <v>2198</v>
      </c>
      <c r="G713" s="12" t="s">
        <v>283</v>
      </c>
      <c r="H713" s="12" t="s">
        <v>2199</v>
      </c>
      <c r="I713" s="12" t="s">
        <v>292</v>
      </c>
      <c r="J713" s="6"/>
      <c r="K713" s="6">
        <v>2017.0</v>
      </c>
    </row>
    <row r="714" ht="14.25" customHeight="1">
      <c r="A714" s="10" t="s">
        <v>2200</v>
      </c>
      <c r="B714" s="6" t="s">
        <v>12</v>
      </c>
      <c r="C714" s="7">
        <v>2301.0</v>
      </c>
      <c r="D714" s="7">
        <v>2301.0</v>
      </c>
      <c r="E714" s="8">
        <v>42921.0</v>
      </c>
      <c r="F714" s="10" t="s">
        <v>2201</v>
      </c>
      <c r="G714" s="12" t="s">
        <v>14</v>
      </c>
      <c r="H714" s="12" t="s">
        <v>2202</v>
      </c>
      <c r="I714" s="12" t="s">
        <v>292</v>
      </c>
      <c r="J714" s="6"/>
      <c r="K714" s="6">
        <v>2017.0</v>
      </c>
    </row>
    <row r="715" ht="14.25" customHeight="1">
      <c r="A715" s="10" t="s">
        <v>2203</v>
      </c>
      <c r="B715" s="6" t="s">
        <v>2204</v>
      </c>
      <c r="C715" s="7">
        <v>7500.0</v>
      </c>
      <c r="D715" s="7">
        <v>7500.0</v>
      </c>
      <c r="E715" s="8">
        <v>42920.0</v>
      </c>
      <c r="F715" s="10" t="s">
        <v>2205</v>
      </c>
      <c r="G715" s="12" t="s">
        <v>14</v>
      </c>
      <c r="H715" s="12" t="s">
        <v>20</v>
      </c>
      <c r="I715" s="12"/>
      <c r="J715" s="6"/>
      <c r="K715" s="6">
        <v>2017.0</v>
      </c>
    </row>
    <row r="716" ht="14.25" customHeight="1">
      <c r="A716" s="10" t="s">
        <v>2206</v>
      </c>
      <c r="B716" s="6" t="s">
        <v>769</v>
      </c>
      <c r="C716" s="7">
        <f>1*2.3966</f>
        <v>2.3966</v>
      </c>
      <c r="D716" s="7">
        <v>2.4</v>
      </c>
      <c r="E716" s="8">
        <v>42926.0</v>
      </c>
      <c r="F716" s="10" t="s">
        <v>2207</v>
      </c>
      <c r="G716" s="12" t="s">
        <v>14</v>
      </c>
      <c r="H716" s="12" t="s">
        <v>2208</v>
      </c>
      <c r="I716" s="12" t="s">
        <v>16</v>
      </c>
      <c r="J716" s="6" t="s">
        <v>772</v>
      </c>
      <c r="K716" s="6">
        <v>2017.0</v>
      </c>
    </row>
    <row r="717" ht="14.25" customHeight="1">
      <c r="A717" s="10" t="s">
        <v>2209</v>
      </c>
      <c r="B717" s="6" t="s">
        <v>2210</v>
      </c>
      <c r="C717" s="7">
        <v>1400.01</v>
      </c>
      <c r="D717" s="7">
        <v>1400.01</v>
      </c>
      <c r="E717" s="8">
        <v>42929.0</v>
      </c>
      <c r="F717" s="10" t="s">
        <v>2211</v>
      </c>
      <c r="G717" s="12" t="s">
        <v>14</v>
      </c>
      <c r="H717" s="12" t="s">
        <v>14</v>
      </c>
      <c r="I717" s="12"/>
      <c r="J717" s="6"/>
      <c r="K717" s="6">
        <v>2017.0</v>
      </c>
    </row>
    <row r="718" ht="14.25" customHeight="1">
      <c r="A718" s="10" t="s">
        <v>2212</v>
      </c>
      <c r="B718" s="6" t="s">
        <v>2213</v>
      </c>
      <c r="C718" s="7">
        <v>1.0</v>
      </c>
      <c r="D718" s="7">
        <v>1.0</v>
      </c>
      <c r="E718" s="8">
        <v>42935.0</v>
      </c>
      <c r="F718" s="10" t="s">
        <v>2214</v>
      </c>
      <c r="G718" s="12" t="s">
        <v>283</v>
      </c>
      <c r="H718" s="12" t="s">
        <v>2215</v>
      </c>
      <c r="I718" s="12" t="s">
        <v>292</v>
      </c>
      <c r="J718" s="6"/>
      <c r="K718" s="6">
        <v>2017.0</v>
      </c>
    </row>
    <row r="719" ht="14.25" customHeight="1">
      <c r="A719" s="10" t="s">
        <v>1685</v>
      </c>
      <c r="B719" s="6" t="s">
        <v>682</v>
      </c>
      <c r="C719" s="7">
        <f>194030.7</f>
        <v>194030.7</v>
      </c>
      <c r="D719" s="7">
        <v>43000.0</v>
      </c>
      <c r="E719" s="8">
        <v>42935.0</v>
      </c>
      <c r="F719" s="10" t="s">
        <v>2216</v>
      </c>
      <c r="G719" s="12" t="s">
        <v>14</v>
      </c>
      <c r="H719" s="12" t="s">
        <v>20</v>
      </c>
      <c r="I719" s="12"/>
      <c r="J719" s="6"/>
      <c r="K719" s="6">
        <v>2017.0</v>
      </c>
    </row>
    <row r="720" ht="14.25" customHeight="1">
      <c r="A720" s="10" t="s">
        <v>1685</v>
      </c>
      <c r="B720" s="6" t="s">
        <v>682</v>
      </c>
      <c r="C720" s="7">
        <v>1.316113456E7</v>
      </c>
      <c r="D720" s="7">
        <v>2924000.0</v>
      </c>
      <c r="E720" s="8">
        <v>42935.0</v>
      </c>
      <c r="F720" s="10" t="s">
        <v>2216</v>
      </c>
      <c r="G720" s="12" t="s">
        <v>14</v>
      </c>
      <c r="H720" s="12" t="s">
        <v>20</v>
      </c>
      <c r="I720" s="12"/>
      <c r="J720" s="6"/>
      <c r="K720" s="6">
        <v>2017.0</v>
      </c>
    </row>
    <row r="721" ht="14.25" customHeight="1">
      <c r="A721" s="10" t="s">
        <v>1685</v>
      </c>
      <c r="B721" s="6" t="s">
        <v>682</v>
      </c>
      <c r="C721" s="7">
        <v>380300.0</v>
      </c>
      <c r="D721" s="7">
        <v>84510.0</v>
      </c>
      <c r="E721" s="8">
        <v>42935.0</v>
      </c>
      <c r="F721" s="10" t="s">
        <v>2216</v>
      </c>
      <c r="G721" s="12" t="s">
        <v>14</v>
      </c>
      <c r="H721" s="12" t="s">
        <v>20</v>
      </c>
      <c r="I721" s="12"/>
      <c r="J721" s="6"/>
      <c r="K721" s="6">
        <v>2017.0</v>
      </c>
    </row>
    <row r="722" ht="14.25" customHeight="1">
      <c r="A722" s="10" t="s">
        <v>2217</v>
      </c>
      <c r="B722" s="6" t="s">
        <v>1015</v>
      </c>
      <c r="C722" s="7">
        <v>1.0</v>
      </c>
      <c r="D722" s="7">
        <v>1.0</v>
      </c>
      <c r="E722" s="8">
        <v>42935.0</v>
      </c>
      <c r="F722" s="10" t="s">
        <v>2218</v>
      </c>
      <c r="G722" s="12" t="s">
        <v>14</v>
      </c>
      <c r="H722" s="12" t="s">
        <v>14</v>
      </c>
      <c r="I722" s="12"/>
      <c r="J722" s="6"/>
      <c r="K722" s="6">
        <v>2017.0</v>
      </c>
    </row>
    <row r="723" ht="14.25" customHeight="1">
      <c r="A723" s="10" t="s">
        <v>2219</v>
      </c>
      <c r="B723" s="6" t="s">
        <v>1015</v>
      </c>
      <c r="C723" s="7">
        <v>1.0</v>
      </c>
      <c r="D723" s="7">
        <v>1.0</v>
      </c>
      <c r="E723" s="8">
        <v>42943.0</v>
      </c>
      <c r="F723" s="10" t="s">
        <v>2220</v>
      </c>
      <c r="G723" s="12" t="s">
        <v>14</v>
      </c>
      <c r="H723" s="12" t="s">
        <v>14</v>
      </c>
      <c r="I723" s="12"/>
      <c r="J723" s="6"/>
      <c r="K723" s="6">
        <v>2017.0</v>
      </c>
    </row>
    <row r="724" ht="14.25" customHeight="1">
      <c r="A724" s="10" t="s">
        <v>2221</v>
      </c>
      <c r="B724" s="6" t="s">
        <v>2222</v>
      </c>
      <c r="C724" s="7">
        <v>1.0</v>
      </c>
      <c r="D724" s="7">
        <v>1.0</v>
      </c>
      <c r="E724" s="8">
        <v>42943.0</v>
      </c>
      <c r="F724" s="10" t="s">
        <v>2223</v>
      </c>
      <c r="G724" s="12" t="s">
        <v>14</v>
      </c>
      <c r="H724" s="12" t="s">
        <v>14</v>
      </c>
      <c r="I724" s="12"/>
      <c r="J724" s="6"/>
      <c r="K724" s="6">
        <v>2017.0</v>
      </c>
    </row>
    <row r="725" ht="14.25" customHeight="1">
      <c r="A725" s="10" t="s">
        <v>2224</v>
      </c>
      <c r="B725" s="6" t="s">
        <v>2225</v>
      </c>
      <c r="C725" s="7">
        <v>1.0</v>
      </c>
      <c r="D725" s="7">
        <v>1.0</v>
      </c>
      <c r="E725" s="8">
        <v>42951.0</v>
      </c>
      <c r="F725" s="10" t="s">
        <v>2226</v>
      </c>
      <c r="G725" s="12" t="s">
        <v>14</v>
      </c>
      <c r="H725" s="12" t="s">
        <v>14</v>
      </c>
      <c r="I725" s="12"/>
      <c r="J725" s="6"/>
      <c r="K725" s="6">
        <v>2017.0</v>
      </c>
    </row>
    <row r="726" ht="14.25" customHeight="1">
      <c r="A726" s="10" t="s">
        <v>2227</v>
      </c>
      <c r="B726" s="6" t="s">
        <v>2228</v>
      </c>
      <c r="C726" s="7">
        <v>33468.0</v>
      </c>
      <c r="D726" s="7">
        <v>33468.0</v>
      </c>
      <c r="E726" s="8">
        <v>42955.0</v>
      </c>
      <c r="F726" s="10" t="s">
        <v>2229</v>
      </c>
      <c r="G726" s="12" t="s">
        <v>14</v>
      </c>
      <c r="H726" s="12" t="s">
        <v>2230</v>
      </c>
      <c r="I726" s="12" t="s">
        <v>292</v>
      </c>
      <c r="J726" s="6"/>
      <c r="K726" s="6">
        <v>2017.0</v>
      </c>
    </row>
    <row r="727" ht="14.25" customHeight="1">
      <c r="A727" s="10" t="s">
        <v>2231</v>
      </c>
      <c r="B727" s="6" t="s">
        <v>2232</v>
      </c>
      <c r="C727" s="7">
        <v>12048.0</v>
      </c>
      <c r="D727" s="7">
        <v>12048.0</v>
      </c>
      <c r="E727" s="8">
        <v>42958.0</v>
      </c>
      <c r="F727" s="10" t="s">
        <v>2233</v>
      </c>
      <c r="G727" s="12" t="s">
        <v>283</v>
      </c>
      <c r="H727" s="12" t="s">
        <v>2234</v>
      </c>
      <c r="I727" s="12" t="s">
        <v>292</v>
      </c>
      <c r="J727" s="6"/>
      <c r="K727" s="6">
        <v>2017.0</v>
      </c>
    </row>
    <row r="728" ht="14.25" customHeight="1">
      <c r="A728" s="10" t="s">
        <v>2235</v>
      </c>
      <c r="B728" s="6" t="s">
        <v>12</v>
      </c>
      <c r="C728" s="7">
        <v>360.0</v>
      </c>
      <c r="D728" s="7">
        <v>360.0</v>
      </c>
      <c r="E728" s="8">
        <v>42962.0</v>
      </c>
      <c r="F728" s="10" t="s">
        <v>2236</v>
      </c>
      <c r="G728" s="12" t="s">
        <v>14</v>
      </c>
      <c r="H728" s="12" t="s">
        <v>2237</v>
      </c>
      <c r="I728" s="12" t="s">
        <v>292</v>
      </c>
      <c r="J728" s="6"/>
      <c r="K728" s="6">
        <v>2017.0</v>
      </c>
    </row>
    <row r="729" ht="14.25" customHeight="1">
      <c r="A729" s="10" t="s">
        <v>2238</v>
      </c>
      <c r="B729" s="6" t="s">
        <v>12</v>
      </c>
      <c r="C729" s="7">
        <v>1.0</v>
      </c>
      <c r="D729" s="7">
        <v>1.0</v>
      </c>
      <c r="E729" s="8">
        <v>42976.0</v>
      </c>
      <c r="F729" s="10" t="s">
        <v>2239</v>
      </c>
      <c r="G729" s="12" t="s">
        <v>14</v>
      </c>
      <c r="H729" s="12" t="s">
        <v>2240</v>
      </c>
      <c r="I729" s="12" t="s">
        <v>16</v>
      </c>
      <c r="J729" s="6"/>
      <c r="K729" s="6">
        <v>2017.0</v>
      </c>
    </row>
    <row r="730" ht="14.25" customHeight="1">
      <c r="A730" s="10" t="s">
        <v>2241</v>
      </c>
      <c r="B730" s="6" t="s">
        <v>2242</v>
      </c>
      <c r="C730" s="7">
        <v>161000.0</v>
      </c>
      <c r="D730" s="7">
        <v>161000.0</v>
      </c>
      <c r="E730" s="8">
        <v>42978.0</v>
      </c>
      <c r="F730" s="10" t="s">
        <v>2243</v>
      </c>
      <c r="G730" s="12" t="s">
        <v>283</v>
      </c>
      <c r="H730" s="13" t="s">
        <v>2244</v>
      </c>
      <c r="I730" s="12" t="s">
        <v>292</v>
      </c>
      <c r="J730" s="6"/>
      <c r="K730" s="6">
        <v>2017.0</v>
      </c>
    </row>
    <row r="731" ht="14.25" customHeight="1">
      <c r="A731" s="10" t="s">
        <v>2245</v>
      </c>
      <c r="B731" s="6" t="s">
        <v>688</v>
      </c>
      <c r="C731" s="7">
        <v>183485.0</v>
      </c>
      <c r="D731" s="7">
        <v>183485.0</v>
      </c>
      <c r="E731" s="8">
        <v>42961.0</v>
      </c>
      <c r="F731" s="10" t="s">
        <v>2246</v>
      </c>
      <c r="G731" s="12" t="s">
        <v>283</v>
      </c>
      <c r="H731" s="12" t="s">
        <v>2247</v>
      </c>
      <c r="I731" s="12" t="s">
        <v>292</v>
      </c>
      <c r="J731" s="6"/>
      <c r="K731" s="6">
        <v>2017.0</v>
      </c>
    </row>
    <row r="732" ht="14.25" customHeight="1">
      <c r="A732" s="10" t="s">
        <v>2248</v>
      </c>
      <c r="B732" s="6" t="s">
        <v>610</v>
      </c>
      <c r="C732" s="7">
        <v>2520.0</v>
      </c>
      <c r="D732" s="7">
        <v>2520.0</v>
      </c>
      <c r="E732" s="8">
        <v>42984.0</v>
      </c>
      <c r="F732" s="10" t="s">
        <v>2249</v>
      </c>
      <c r="G732" s="12" t="s">
        <v>14</v>
      </c>
      <c r="H732" s="12" t="s">
        <v>612</v>
      </c>
      <c r="I732" s="12" t="s">
        <v>613</v>
      </c>
      <c r="J732" s="6"/>
      <c r="K732" s="6">
        <v>2017.0</v>
      </c>
    </row>
    <row r="733" ht="14.25" customHeight="1">
      <c r="A733" s="10" t="s">
        <v>2250</v>
      </c>
      <c r="B733" s="6" t="s">
        <v>2251</v>
      </c>
      <c r="C733" s="7">
        <v>660000.0</v>
      </c>
      <c r="D733" s="7">
        <v>660000.0</v>
      </c>
      <c r="E733" s="8">
        <v>42984.0</v>
      </c>
      <c r="F733" s="10" t="s">
        <v>2252</v>
      </c>
      <c r="G733" s="12" t="s">
        <v>283</v>
      </c>
      <c r="H733" s="13" t="s">
        <v>2253</v>
      </c>
      <c r="I733" s="12" t="s">
        <v>16</v>
      </c>
      <c r="J733" s="6"/>
      <c r="K733" s="6">
        <v>2017.0</v>
      </c>
    </row>
    <row r="734" ht="14.25" customHeight="1">
      <c r="A734" s="10" t="s">
        <v>2254</v>
      </c>
      <c r="B734" s="6" t="s">
        <v>2255</v>
      </c>
      <c r="C734" s="7">
        <v>161000.0</v>
      </c>
      <c r="D734" s="7">
        <v>161000.0</v>
      </c>
      <c r="E734" s="8">
        <v>42984.0</v>
      </c>
      <c r="F734" s="10" t="s">
        <v>2256</v>
      </c>
      <c r="G734" s="12" t="s">
        <v>283</v>
      </c>
      <c r="H734" s="12" t="s">
        <v>2257</v>
      </c>
      <c r="I734" s="12" t="s">
        <v>292</v>
      </c>
      <c r="J734" s="6"/>
      <c r="K734" s="6">
        <v>2017.0</v>
      </c>
    </row>
    <row r="735" ht="14.25" customHeight="1">
      <c r="A735" s="10" t="s">
        <v>2258</v>
      </c>
      <c r="B735" s="6" t="s">
        <v>2259</v>
      </c>
      <c r="C735" s="7">
        <v>1.0</v>
      </c>
      <c r="D735" s="7">
        <v>1.0</v>
      </c>
      <c r="E735" s="8">
        <v>42992.0</v>
      </c>
      <c r="F735" s="10" t="s">
        <v>2260</v>
      </c>
      <c r="G735" s="12" t="s">
        <v>283</v>
      </c>
      <c r="H735" s="12" t="s">
        <v>2261</v>
      </c>
      <c r="I735" s="12" t="s">
        <v>292</v>
      </c>
      <c r="J735" s="6"/>
      <c r="K735" s="6">
        <v>2017.0</v>
      </c>
    </row>
    <row r="736" ht="14.25" customHeight="1">
      <c r="A736" s="10" t="s">
        <v>2262</v>
      </c>
      <c r="B736" s="6" t="s">
        <v>2263</v>
      </c>
      <c r="C736" s="7">
        <v>90531.0</v>
      </c>
      <c r="D736" s="7">
        <v>90531.0</v>
      </c>
      <c r="E736" s="8">
        <v>42991.0</v>
      </c>
      <c r="F736" s="10" t="s">
        <v>2264</v>
      </c>
      <c r="G736" s="12" t="s">
        <v>283</v>
      </c>
      <c r="H736" s="12" t="s">
        <v>2265</v>
      </c>
      <c r="I736" s="12"/>
      <c r="J736" s="6"/>
      <c r="K736" s="6">
        <v>2017.0</v>
      </c>
    </row>
    <row r="737" ht="14.25" customHeight="1">
      <c r="A737" s="10" t="s">
        <v>2266</v>
      </c>
      <c r="B737" s="6" t="s">
        <v>2267</v>
      </c>
      <c r="C737" s="7">
        <v>153000.0</v>
      </c>
      <c r="D737" s="7">
        <v>153000.0</v>
      </c>
      <c r="E737" s="8">
        <v>42996.0</v>
      </c>
      <c r="F737" s="10" t="s">
        <v>2268</v>
      </c>
      <c r="G737" s="12" t="s">
        <v>14</v>
      </c>
      <c r="H737" s="13" t="s">
        <v>2269</v>
      </c>
      <c r="I737" s="12" t="s">
        <v>613</v>
      </c>
      <c r="J737" s="6"/>
      <c r="K737" s="6">
        <v>2017.0</v>
      </c>
    </row>
    <row r="738" ht="14.25" customHeight="1">
      <c r="A738" s="10" t="s">
        <v>2270</v>
      </c>
      <c r="B738" s="6" t="s">
        <v>2271</v>
      </c>
      <c r="C738" s="7">
        <v>100000.0</v>
      </c>
      <c r="D738" s="7">
        <v>100000.0</v>
      </c>
      <c r="E738" s="8">
        <v>42983.0</v>
      </c>
      <c r="F738" s="10" t="s">
        <v>2272</v>
      </c>
      <c r="G738" s="12" t="s">
        <v>283</v>
      </c>
      <c r="H738" s="12" t="s">
        <v>2273</v>
      </c>
      <c r="I738" s="12" t="s">
        <v>2274</v>
      </c>
      <c r="J738" s="6" t="s">
        <v>2275</v>
      </c>
      <c r="K738" s="6">
        <v>2017.0</v>
      </c>
    </row>
    <row r="739" ht="14.25" customHeight="1">
      <c r="A739" s="10" t="s">
        <v>2276</v>
      </c>
      <c r="B739" s="6" t="s">
        <v>12</v>
      </c>
      <c r="C739" s="7">
        <v>3840.0</v>
      </c>
      <c r="D739" s="7">
        <v>3840.0</v>
      </c>
      <c r="E739" s="8">
        <v>43005.0</v>
      </c>
      <c r="F739" s="10" t="s">
        <v>2277</v>
      </c>
      <c r="G739" s="12" t="s">
        <v>14</v>
      </c>
      <c r="H739" s="12" t="s">
        <v>2278</v>
      </c>
      <c r="I739" s="12" t="s">
        <v>292</v>
      </c>
      <c r="J739" s="6"/>
      <c r="K739" s="6">
        <v>2017.0</v>
      </c>
    </row>
    <row r="740" ht="14.25" customHeight="1">
      <c r="A740" s="10" t="s">
        <v>2279</v>
      </c>
      <c r="B740" s="6" t="s">
        <v>12</v>
      </c>
      <c r="C740" s="7">
        <v>2100.0</v>
      </c>
      <c r="D740" s="7">
        <v>2100.0</v>
      </c>
      <c r="E740" s="8">
        <v>43005.0</v>
      </c>
      <c r="F740" s="10" t="s">
        <v>2280</v>
      </c>
      <c r="G740" s="12" t="s">
        <v>14</v>
      </c>
      <c r="H740" s="12" t="s">
        <v>2278</v>
      </c>
      <c r="I740" s="12" t="s">
        <v>292</v>
      </c>
      <c r="J740" s="6"/>
      <c r="K740" s="6">
        <v>2017.0</v>
      </c>
    </row>
    <row r="741" ht="14.25" customHeight="1">
      <c r="A741" s="10" t="s">
        <v>2281</v>
      </c>
      <c r="B741" s="6" t="s">
        <v>2282</v>
      </c>
      <c r="C741" s="7">
        <v>16405.0</v>
      </c>
      <c r="D741" s="7">
        <v>16405.0</v>
      </c>
      <c r="E741" s="8">
        <v>43014.0</v>
      </c>
      <c r="F741" s="10" t="s">
        <v>2283</v>
      </c>
      <c r="G741" s="12" t="s">
        <v>14</v>
      </c>
      <c r="H741" s="12" t="s">
        <v>20</v>
      </c>
      <c r="I741" s="12"/>
      <c r="J741" s="6"/>
      <c r="K741" s="6">
        <v>2017.0</v>
      </c>
    </row>
    <row r="742" ht="14.25" customHeight="1">
      <c r="A742" s="10" t="s">
        <v>2284</v>
      </c>
      <c r="B742" s="6" t="s">
        <v>2285</v>
      </c>
      <c r="C742" s="7">
        <v>931000.0</v>
      </c>
      <c r="D742" s="7">
        <v>931000.0</v>
      </c>
      <c r="E742" s="8">
        <v>43014.0</v>
      </c>
      <c r="F742" s="10" t="s">
        <v>2286</v>
      </c>
      <c r="G742" s="12" t="s">
        <v>283</v>
      </c>
      <c r="H742" s="12" t="s">
        <v>2287</v>
      </c>
      <c r="I742" s="12" t="s">
        <v>16</v>
      </c>
      <c r="J742" s="6"/>
      <c r="K742" s="6">
        <v>2017.0</v>
      </c>
    </row>
    <row r="743" ht="14.25" customHeight="1">
      <c r="A743" s="10" t="s">
        <v>2288</v>
      </c>
      <c r="B743" s="6" t="s">
        <v>2289</v>
      </c>
      <c r="C743" s="7">
        <v>1.0</v>
      </c>
      <c r="D743" s="7">
        <v>1.0</v>
      </c>
      <c r="E743" s="8">
        <v>43019.0</v>
      </c>
      <c r="F743" s="10" t="s">
        <v>2290</v>
      </c>
      <c r="G743" s="12" t="s">
        <v>14</v>
      </c>
      <c r="H743" s="12" t="s">
        <v>20</v>
      </c>
      <c r="I743" s="12"/>
      <c r="J743" s="6"/>
      <c r="K743" s="6">
        <v>2017.0</v>
      </c>
    </row>
    <row r="744" ht="14.25" customHeight="1">
      <c r="A744" s="10" t="s">
        <v>2291</v>
      </c>
      <c r="B744" s="6" t="s">
        <v>2292</v>
      </c>
      <c r="C744" s="7">
        <v>1.0</v>
      </c>
      <c r="D744" s="7">
        <v>1.0</v>
      </c>
      <c r="E744" s="8">
        <v>43019.0</v>
      </c>
      <c r="F744" s="10" t="s">
        <v>2290</v>
      </c>
      <c r="G744" s="12" t="s">
        <v>14</v>
      </c>
      <c r="H744" s="12" t="s">
        <v>20</v>
      </c>
      <c r="I744" s="12"/>
      <c r="J744" s="6"/>
      <c r="K744" s="6">
        <v>2017.0</v>
      </c>
    </row>
    <row r="745" ht="14.25" customHeight="1">
      <c r="A745" s="10" t="s">
        <v>2293</v>
      </c>
      <c r="B745" s="6" t="s">
        <v>2294</v>
      </c>
      <c r="C745" s="7">
        <v>1.0</v>
      </c>
      <c r="D745" s="7">
        <v>1.0</v>
      </c>
      <c r="E745" s="8">
        <v>43019.0</v>
      </c>
      <c r="F745" s="10" t="s">
        <v>2290</v>
      </c>
      <c r="G745" s="12" t="s">
        <v>14</v>
      </c>
      <c r="H745" s="12" t="s">
        <v>20</v>
      </c>
      <c r="I745" s="12"/>
      <c r="J745" s="6"/>
      <c r="K745" s="6">
        <v>2017.0</v>
      </c>
    </row>
    <row r="746" ht="14.25" customHeight="1">
      <c r="A746" s="10" t="s">
        <v>2295</v>
      </c>
      <c r="B746" s="6" t="s">
        <v>2296</v>
      </c>
      <c r="C746" s="7">
        <v>1.0</v>
      </c>
      <c r="D746" s="7">
        <v>1.0</v>
      </c>
      <c r="E746" s="8">
        <v>43019.0</v>
      </c>
      <c r="F746" s="10" t="s">
        <v>2290</v>
      </c>
      <c r="G746" s="12" t="s">
        <v>14</v>
      </c>
      <c r="H746" s="12" t="s">
        <v>20</v>
      </c>
      <c r="I746" s="12"/>
      <c r="J746" s="6"/>
      <c r="K746" s="6">
        <v>2017.0</v>
      </c>
    </row>
    <row r="747" ht="14.25" customHeight="1">
      <c r="A747" s="10" t="s">
        <v>2297</v>
      </c>
      <c r="B747" s="6" t="s">
        <v>2298</v>
      </c>
      <c r="C747" s="7">
        <v>1.0</v>
      </c>
      <c r="D747" s="7">
        <v>1.0</v>
      </c>
      <c r="E747" s="8">
        <v>43019.0</v>
      </c>
      <c r="F747" s="10" t="s">
        <v>2290</v>
      </c>
      <c r="G747" s="12" t="s">
        <v>14</v>
      </c>
      <c r="H747" s="12" t="s">
        <v>20</v>
      </c>
      <c r="I747" s="12"/>
      <c r="J747" s="6"/>
      <c r="K747" s="6">
        <v>2017.0</v>
      </c>
    </row>
    <row r="748" ht="14.25" customHeight="1">
      <c r="A748" s="10" t="s">
        <v>2299</v>
      </c>
      <c r="B748" s="6" t="s">
        <v>2300</v>
      </c>
      <c r="C748" s="7">
        <v>1.0</v>
      </c>
      <c r="D748" s="7">
        <v>1.0</v>
      </c>
      <c r="E748" s="8">
        <v>43019.0</v>
      </c>
      <c r="F748" s="10" t="s">
        <v>2290</v>
      </c>
      <c r="G748" s="12" t="s">
        <v>14</v>
      </c>
      <c r="H748" s="12" t="s">
        <v>20</v>
      </c>
      <c r="I748" s="12"/>
      <c r="J748" s="6"/>
      <c r="K748" s="6">
        <v>2017.0</v>
      </c>
    </row>
    <row r="749" ht="14.25" customHeight="1">
      <c r="A749" s="10" t="s">
        <v>2301</v>
      </c>
      <c r="B749" s="6" t="s">
        <v>2302</v>
      </c>
      <c r="C749" s="7">
        <v>1.0</v>
      </c>
      <c r="D749" s="7">
        <v>1.0</v>
      </c>
      <c r="E749" s="8">
        <v>43019.0</v>
      </c>
      <c r="F749" s="10" t="s">
        <v>2290</v>
      </c>
      <c r="G749" s="12" t="s">
        <v>14</v>
      </c>
      <c r="H749" s="12" t="s">
        <v>20</v>
      </c>
      <c r="I749" s="12"/>
      <c r="J749" s="6"/>
      <c r="K749" s="6">
        <v>2017.0</v>
      </c>
    </row>
    <row r="750" ht="14.25" customHeight="1">
      <c r="A750" s="10" t="s">
        <v>2303</v>
      </c>
      <c r="B750" s="6" t="s">
        <v>2304</v>
      </c>
      <c r="C750" s="7">
        <v>1.0</v>
      </c>
      <c r="D750" s="7">
        <v>1.0</v>
      </c>
      <c r="E750" s="8">
        <v>43019.0</v>
      </c>
      <c r="F750" s="10" t="s">
        <v>2290</v>
      </c>
      <c r="G750" s="12" t="s">
        <v>14</v>
      </c>
      <c r="H750" s="12" t="s">
        <v>20</v>
      </c>
      <c r="I750" s="12"/>
      <c r="J750" s="6"/>
      <c r="K750" s="6">
        <v>2017.0</v>
      </c>
    </row>
    <row r="751" ht="14.25" customHeight="1">
      <c r="A751" s="10" t="s">
        <v>2305</v>
      </c>
      <c r="B751" s="6" t="s">
        <v>2306</v>
      </c>
      <c r="C751" s="7">
        <v>1.0</v>
      </c>
      <c r="D751" s="7">
        <v>2.0</v>
      </c>
      <c r="E751" s="8">
        <v>43026.0</v>
      </c>
      <c r="F751" s="10" t="s">
        <v>2307</v>
      </c>
      <c r="G751" s="12" t="s">
        <v>14</v>
      </c>
      <c r="H751" s="12" t="s">
        <v>20</v>
      </c>
      <c r="I751" s="12"/>
      <c r="J751" s="6"/>
      <c r="K751" s="6">
        <v>2017.0</v>
      </c>
    </row>
    <row r="752" ht="14.25" customHeight="1">
      <c r="A752" s="10" t="s">
        <v>2308</v>
      </c>
      <c r="B752" s="6" t="s">
        <v>2309</v>
      </c>
      <c r="C752" s="7">
        <v>1.0</v>
      </c>
      <c r="D752" s="7">
        <v>1.0</v>
      </c>
      <c r="E752" s="8">
        <v>43027.0</v>
      </c>
      <c r="F752" s="10" t="s">
        <v>2310</v>
      </c>
      <c r="G752" s="12" t="s">
        <v>283</v>
      </c>
      <c r="H752" s="12" t="s">
        <v>2311</v>
      </c>
      <c r="I752" s="12" t="s">
        <v>292</v>
      </c>
      <c r="J752" s="6"/>
      <c r="K752" s="6">
        <v>2017.0</v>
      </c>
    </row>
    <row r="753" ht="14.25" customHeight="1">
      <c r="A753" s="10" t="s">
        <v>2312</v>
      </c>
      <c r="B753" s="6" t="s">
        <v>2313</v>
      </c>
      <c r="C753" s="7">
        <v>1.0</v>
      </c>
      <c r="D753" s="7">
        <v>1.0</v>
      </c>
      <c r="E753" s="8">
        <v>43031.0</v>
      </c>
      <c r="F753" s="10" t="s">
        <v>2314</v>
      </c>
      <c r="G753" s="12" t="s">
        <v>283</v>
      </c>
      <c r="H753" s="12" t="s">
        <v>2315</v>
      </c>
      <c r="I753" s="12" t="s">
        <v>292</v>
      </c>
      <c r="J753" s="6"/>
      <c r="K753" s="6">
        <v>2017.0</v>
      </c>
    </row>
    <row r="754" ht="14.25" customHeight="1">
      <c r="A754" s="10" t="s">
        <v>2316</v>
      </c>
      <c r="B754" s="6" t="s">
        <v>2317</v>
      </c>
      <c r="C754" s="7">
        <v>6450.0</v>
      </c>
      <c r="D754" s="7">
        <v>6450.0</v>
      </c>
      <c r="E754" s="8">
        <v>43035.0</v>
      </c>
      <c r="F754" s="10" t="s">
        <v>2318</v>
      </c>
      <c r="G754" s="12" t="s">
        <v>283</v>
      </c>
      <c r="H754" s="12" t="s">
        <v>2319</v>
      </c>
      <c r="I754" s="12" t="s">
        <v>292</v>
      </c>
      <c r="J754" s="6"/>
      <c r="K754" s="6">
        <v>2017.0</v>
      </c>
    </row>
    <row r="755" ht="14.25" customHeight="1">
      <c r="A755" s="10" t="s">
        <v>2320</v>
      </c>
      <c r="B755" s="6" t="s">
        <v>2321</v>
      </c>
      <c r="C755" s="7">
        <v>90.0</v>
      </c>
      <c r="D755" s="7">
        <v>90.0</v>
      </c>
      <c r="E755" s="8">
        <v>43039.0</v>
      </c>
      <c r="F755" s="10" t="s">
        <v>2322</v>
      </c>
      <c r="G755" s="12" t="s">
        <v>14</v>
      </c>
      <c r="H755" s="12" t="s">
        <v>20</v>
      </c>
      <c r="I755" s="12"/>
      <c r="J755" s="6"/>
      <c r="K755" s="6">
        <v>2017.0</v>
      </c>
    </row>
    <row r="756" ht="14.25" customHeight="1">
      <c r="A756" s="10" t="s">
        <v>2323</v>
      </c>
      <c r="B756" s="6" t="s">
        <v>12</v>
      </c>
      <c r="C756" s="7">
        <v>2370.0</v>
      </c>
      <c r="D756" s="7">
        <v>2370.0</v>
      </c>
      <c r="E756" s="8">
        <v>43046.0</v>
      </c>
      <c r="F756" s="10" t="s">
        <v>2324</v>
      </c>
      <c r="G756" s="12" t="s">
        <v>14</v>
      </c>
      <c r="H756" s="12" t="s">
        <v>2325</v>
      </c>
      <c r="I756" s="12" t="s">
        <v>292</v>
      </c>
      <c r="J756" s="6"/>
      <c r="K756" s="6">
        <v>2017.0</v>
      </c>
    </row>
    <row r="757" ht="14.25" customHeight="1">
      <c r="A757" s="10" t="s">
        <v>2326</v>
      </c>
      <c r="B757" s="6" t="s">
        <v>12</v>
      </c>
      <c r="C757" s="7">
        <v>2860.0</v>
      </c>
      <c r="D757" s="7">
        <v>2860.0</v>
      </c>
      <c r="E757" s="8">
        <v>43046.0</v>
      </c>
      <c r="F757" s="10" t="s">
        <v>2327</v>
      </c>
      <c r="G757" s="12" t="s">
        <v>14</v>
      </c>
      <c r="H757" s="12" t="s">
        <v>2325</v>
      </c>
      <c r="I757" s="12" t="s">
        <v>292</v>
      </c>
      <c r="J757" s="6"/>
      <c r="K757" s="6">
        <v>2017.0</v>
      </c>
    </row>
    <row r="758" ht="14.25" customHeight="1">
      <c r="A758" s="10" t="s">
        <v>2328</v>
      </c>
      <c r="B758" s="6" t="s">
        <v>12</v>
      </c>
      <c r="C758" s="7">
        <v>1.0</v>
      </c>
      <c r="D758" s="7">
        <v>1.0</v>
      </c>
      <c r="E758" s="8">
        <v>43046.0</v>
      </c>
      <c r="F758" s="10" t="s">
        <v>2329</v>
      </c>
      <c r="G758" s="12" t="s">
        <v>14</v>
      </c>
      <c r="H758" s="12" t="s">
        <v>2330</v>
      </c>
      <c r="I758" s="12" t="s">
        <v>16</v>
      </c>
      <c r="J758" s="6"/>
      <c r="K758" s="6">
        <v>2017.0</v>
      </c>
    </row>
    <row r="759" ht="14.25" customHeight="1">
      <c r="A759" s="10" t="s">
        <v>2331</v>
      </c>
      <c r="B759" s="6" t="s">
        <v>2332</v>
      </c>
      <c r="C759" s="7">
        <v>60000.0</v>
      </c>
      <c r="D759" s="7">
        <v>60000.0</v>
      </c>
      <c r="E759" s="8">
        <v>43061.0</v>
      </c>
      <c r="F759" s="10" t="s">
        <v>2333</v>
      </c>
      <c r="G759" s="12" t="s">
        <v>283</v>
      </c>
      <c r="H759" s="12" t="s">
        <v>2334</v>
      </c>
      <c r="I759" s="12" t="s">
        <v>16</v>
      </c>
      <c r="J759" s="6"/>
      <c r="K759" s="6">
        <v>2017.0</v>
      </c>
    </row>
    <row r="760" ht="14.25" customHeight="1">
      <c r="A760" s="10" t="s">
        <v>2335</v>
      </c>
      <c r="B760" s="6" t="s">
        <v>2336</v>
      </c>
      <c r="C760" s="7">
        <v>1.0</v>
      </c>
      <c r="D760" s="7">
        <v>1.0</v>
      </c>
      <c r="E760" s="8">
        <v>43069.0</v>
      </c>
      <c r="F760" s="10" t="s">
        <v>2290</v>
      </c>
      <c r="G760" s="12" t="s">
        <v>14</v>
      </c>
      <c r="H760" s="12" t="s">
        <v>20</v>
      </c>
      <c r="I760" s="12"/>
      <c r="J760" s="6"/>
      <c r="K760" s="6">
        <v>2017.0</v>
      </c>
    </row>
    <row r="761" ht="14.25" customHeight="1">
      <c r="A761" s="10" t="s">
        <v>2337</v>
      </c>
      <c r="B761" s="6" t="s">
        <v>2338</v>
      </c>
      <c r="C761" s="7">
        <v>1.0</v>
      </c>
      <c r="D761" s="7">
        <v>1.0</v>
      </c>
      <c r="E761" s="8">
        <v>43069.0</v>
      </c>
      <c r="F761" s="10" t="s">
        <v>2290</v>
      </c>
      <c r="G761" s="12" t="s">
        <v>14</v>
      </c>
      <c r="H761" s="12" t="s">
        <v>20</v>
      </c>
      <c r="I761" s="12"/>
      <c r="J761" s="6"/>
      <c r="K761" s="6">
        <v>2017.0</v>
      </c>
    </row>
    <row r="762" ht="14.25" customHeight="1">
      <c r="A762" s="10" t="s">
        <v>2339</v>
      </c>
      <c r="B762" s="6" t="s">
        <v>2002</v>
      </c>
      <c r="C762" s="7">
        <v>21500.0</v>
      </c>
      <c r="D762" s="7">
        <v>21500.0</v>
      </c>
      <c r="E762" s="8">
        <v>43077.0</v>
      </c>
      <c r="F762" s="10" t="s">
        <v>2340</v>
      </c>
      <c r="G762" s="12" t="s">
        <v>14</v>
      </c>
      <c r="H762" s="12" t="s">
        <v>2341</v>
      </c>
      <c r="I762" s="12" t="s">
        <v>16</v>
      </c>
      <c r="J762" s="6"/>
      <c r="K762" s="6">
        <v>2017.0</v>
      </c>
    </row>
    <row r="763" ht="14.25" customHeight="1">
      <c r="A763" s="10" t="s">
        <v>2342</v>
      </c>
      <c r="B763" s="6" t="s">
        <v>2343</v>
      </c>
      <c r="C763" s="7">
        <v>100000.0</v>
      </c>
      <c r="D763" s="7">
        <v>100000.0</v>
      </c>
      <c r="E763" s="8">
        <v>43080.0</v>
      </c>
      <c r="F763" s="10" t="s">
        <v>2344</v>
      </c>
      <c r="G763" s="12" t="s">
        <v>283</v>
      </c>
      <c r="H763" s="12" t="s">
        <v>2345</v>
      </c>
      <c r="I763" s="12" t="s">
        <v>292</v>
      </c>
      <c r="J763" s="6"/>
      <c r="K763" s="6">
        <v>2017.0</v>
      </c>
    </row>
    <row r="764" ht="14.25" customHeight="1">
      <c r="A764" s="10" t="s">
        <v>2346</v>
      </c>
      <c r="B764" s="6" t="s">
        <v>997</v>
      </c>
      <c r="C764" s="7">
        <v>18267.0</v>
      </c>
      <c r="D764" s="7">
        <v>18267.0</v>
      </c>
      <c r="E764" s="8">
        <v>43080.0</v>
      </c>
      <c r="F764" s="10" t="s">
        <v>2347</v>
      </c>
      <c r="G764" s="12" t="s">
        <v>14</v>
      </c>
      <c r="H764" s="12" t="s">
        <v>2348</v>
      </c>
      <c r="I764" s="12" t="s">
        <v>292</v>
      </c>
      <c r="J764" s="6"/>
      <c r="K764" s="6">
        <v>2017.0</v>
      </c>
    </row>
    <row r="765" ht="14.25" customHeight="1">
      <c r="A765" s="10" t="s">
        <v>2349</v>
      </c>
      <c r="B765" s="6" t="s">
        <v>12</v>
      </c>
      <c r="C765" s="7">
        <v>740.0</v>
      </c>
      <c r="D765" s="7">
        <v>740.0</v>
      </c>
      <c r="E765" s="8">
        <v>43081.0</v>
      </c>
      <c r="F765" s="10" t="s">
        <v>2350</v>
      </c>
      <c r="G765" s="12" t="s">
        <v>14</v>
      </c>
      <c r="H765" s="12" t="s">
        <v>2351</v>
      </c>
      <c r="I765" s="12" t="s">
        <v>292</v>
      </c>
      <c r="J765" s="6"/>
      <c r="K765" s="6">
        <v>2017.0</v>
      </c>
    </row>
    <row r="766" ht="14.25" customHeight="1">
      <c r="A766" s="10" t="s">
        <v>2352</v>
      </c>
      <c r="B766" s="6" t="s">
        <v>2353</v>
      </c>
      <c r="C766" s="7">
        <v>150000.0</v>
      </c>
      <c r="D766" s="7">
        <v>150000.0</v>
      </c>
      <c r="E766" s="8">
        <v>43070.0</v>
      </c>
      <c r="F766" s="10" t="s">
        <v>2354</v>
      </c>
      <c r="G766" s="12" t="s">
        <v>14</v>
      </c>
      <c r="H766" s="12" t="s">
        <v>20</v>
      </c>
      <c r="I766" s="12"/>
      <c r="J766" s="6"/>
      <c r="K766" s="6">
        <v>2017.0</v>
      </c>
    </row>
    <row r="767" ht="14.25" customHeight="1">
      <c r="A767" s="10" t="s">
        <v>2355</v>
      </c>
      <c r="B767" s="6" t="s">
        <v>2356</v>
      </c>
      <c r="C767" s="7">
        <v>30000.0</v>
      </c>
      <c r="D767" s="7">
        <v>30000.0</v>
      </c>
      <c r="E767" s="8">
        <v>43082.0</v>
      </c>
      <c r="F767" s="10" t="s">
        <v>2357</v>
      </c>
      <c r="G767" s="12" t="s">
        <v>14</v>
      </c>
      <c r="H767" s="12" t="s">
        <v>20</v>
      </c>
      <c r="I767" s="12"/>
      <c r="J767" s="6"/>
      <c r="K767" s="6">
        <v>2017.0</v>
      </c>
    </row>
    <row r="768" ht="14.25" customHeight="1">
      <c r="A768" s="10" t="s">
        <v>2358</v>
      </c>
      <c r="B768" s="6" t="s">
        <v>2359</v>
      </c>
      <c r="C768" s="7">
        <v>100000.0</v>
      </c>
      <c r="D768" s="7">
        <v>100000.0</v>
      </c>
      <c r="E768" s="8">
        <v>43087.0</v>
      </c>
      <c r="F768" s="10" t="s">
        <v>2360</v>
      </c>
      <c r="G768" s="12" t="s">
        <v>283</v>
      </c>
      <c r="H768" s="12" t="s">
        <v>2361</v>
      </c>
      <c r="I768" s="12" t="s">
        <v>2362</v>
      </c>
      <c r="J768" s="6" t="s">
        <v>2363</v>
      </c>
      <c r="K768" s="6">
        <v>2017.0</v>
      </c>
    </row>
    <row r="769" ht="15.75" customHeight="1">
      <c r="A769" s="10" t="s">
        <v>2364</v>
      </c>
      <c r="B769" s="6" t="s">
        <v>2365</v>
      </c>
      <c r="C769" s="7">
        <v>73000.0</v>
      </c>
      <c r="D769" s="7">
        <v>73000.0</v>
      </c>
      <c r="E769" s="8">
        <v>43096.0</v>
      </c>
      <c r="F769" s="10" t="s">
        <v>2366</v>
      </c>
      <c r="G769" s="12" t="s">
        <v>14</v>
      </c>
      <c r="H769" s="12" t="s">
        <v>20</v>
      </c>
      <c r="I769" s="12"/>
      <c r="J769" s="6"/>
      <c r="K769" s="6">
        <v>2017.0</v>
      </c>
    </row>
    <row r="770" ht="15.75" customHeight="1">
      <c r="A770" s="10" t="s">
        <v>2367</v>
      </c>
      <c r="B770" s="6" t="s">
        <v>2368</v>
      </c>
      <c r="C770" s="7">
        <v>17350.0</v>
      </c>
      <c r="D770" s="7">
        <v>17350.0</v>
      </c>
      <c r="E770" s="8">
        <v>42373.0</v>
      </c>
      <c r="F770" s="6" t="s">
        <v>2369</v>
      </c>
      <c r="G770" s="10" t="s">
        <v>14</v>
      </c>
      <c r="H770" s="10" t="s">
        <v>2370</v>
      </c>
      <c r="I770" s="10" t="s">
        <v>292</v>
      </c>
      <c r="J770" s="6"/>
      <c r="K770" s="6">
        <v>2016.0</v>
      </c>
    </row>
    <row r="771" ht="15.75" customHeight="1">
      <c r="A771" s="10" t="s">
        <v>2371</v>
      </c>
      <c r="B771" s="6" t="s">
        <v>2372</v>
      </c>
      <c r="C771" s="7">
        <v>1.0</v>
      </c>
      <c r="D771" s="7">
        <v>1.0</v>
      </c>
      <c r="E771" s="8">
        <v>42380.0</v>
      </c>
      <c r="F771" s="6" t="s">
        <v>2373</v>
      </c>
      <c r="G771" s="10" t="s">
        <v>283</v>
      </c>
      <c r="H771" s="10" t="s">
        <v>2374</v>
      </c>
      <c r="I771" s="10" t="s">
        <v>292</v>
      </c>
      <c r="J771" s="6"/>
      <c r="K771" s="6">
        <v>2016.0</v>
      </c>
    </row>
    <row r="772" ht="15.75" customHeight="1">
      <c r="A772" s="10" t="s">
        <v>2375</v>
      </c>
      <c r="B772" s="6" t="s">
        <v>2376</v>
      </c>
      <c r="C772" s="7">
        <v>1.0</v>
      </c>
      <c r="D772" s="7">
        <v>1.0</v>
      </c>
      <c r="E772" s="8">
        <v>42380.0</v>
      </c>
      <c r="F772" s="6" t="s">
        <v>2377</v>
      </c>
      <c r="G772" s="10" t="s">
        <v>283</v>
      </c>
      <c r="H772" s="10" t="s">
        <v>2378</v>
      </c>
      <c r="I772" s="10" t="s">
        <v>292</v>
      </c>
      <c r="J772" s="6"/>
      <c r="K772" s="6">
        <v>2016.0</v>
      </c>
    </row>
    <row r="773" ht="15.75" customHeight="1">
      <c r="A773" s="10" t="s">
        <v>2379</v>
      </c>
      <c r="B773" s="6" t="s">
        <v>2380</v>
      </c>
      <c r="C773" s="7">
        <v>1.0</v>
      </c>
      <c r="D773" s="7">
        <v>1.0</v>
      </c>
      <c r="E773" s="8">
        <v>42403.0</v>
      </c>
      <c r="F773" s="6" t="s">
        <v>2381</v>
      </c>
      <c r="G773" s="10" t="s">
        <v>283</v>
      </c>
      <c r="H773" s="10" t="s">
        <v>2382</v>
      </c>
      <c r="I773" s="10" t="s">
        <v>292</v>
      </c>
      <c r="J773" s="6"/>
      <c r="K773" s="6">
        <v>2016.0</v>
      </c>
    </row>
    <row r="774" ht="15.75" customHeight="1">
      <c r="A774" s="10" t="s">
        <v>2383</v>
      </c>
      <c r="B774" s="6" t="s">
        <v>1015</v>
      </c>
      <c r="C774" s="7">
        <v>1.0</v>
      </c>
      <c r="D774" s="7">
        <v>1.0</v>
      </c>
      <c r="E774" s="8">
        <v>42404.0</v>
      </c>
      <c r="F774" s="6" t="s">
        <v>2384</v>
      </c>
      <c r="G774" s="10" t="s">
        <v>14</v>
      </c>
      <c r="H774" s="10" t="s">
        <v>20</v>
      </c>
      <c r="I774" s="10"/>
      <c r="J774" s="6"/>
      <c r="K774" s="6">
        <v>2016.0</v>
      </c>
    </row>
    <row r="775" ht="15.75" customHeight="1">
      <c r="A775" s="10" t="s">
        <v>2385</v>
      </c>
      <c r="B775" s="6" t="s">
        <v>1015</v>
      </c>
      <c r="C775" s="7">
        <v>1.0</v>
      </c>
      <c r="D775" s="7">
        <v>1.0</v>
      </c>
      <c r="E775" s="8">
        <v>42411.0</v>
      </c>
      <c r="F775" s="6" t="s">
        <v>2386</v>
      </c>
      <c r="G775" s="10" t="s">
        <v>14</v>
      </c>
      <c r="H775" s="10" t="s">
        <v>20</v>
      </c>
      <c r="I775" s="10"/>
      <c r="J775" s="6"/>
      <c r="K775" s="6">
        <v>2016.0</v>
      </c>
    </row>
    <row r="776" ht="15.75" customHeight="1">
      <c r="A776" s="10" t="s">
        <v>2387</v>
      </c>
      <c r="B776" s="6" t="s">
        <v>2388</v>
      </c>
      <c r="C776" s="7">
        <v>1.0</v>
      </c>
      <c r="D776" s="7">
        <v>1.0</v>
      </c>
      <c r="E776" s="8">
        <v>42415.0</v>
      </c>
      <c r="F776" s="6" t="s">
        <v>2389</v>
      </c>
      <c r="G776" s="10" t="s">
        <v>14</v>
      </c>
      <c r="H776" s="10" t="s">
        <v>20</v>
      </c>
      <c r="I776" s="10"/>
      <c r="J776" s="6"/>
      <c r="K776" s="6">
        <v>2016.0</v>
      </c>
    </row>
    <row r="777" ht="15.75" customHeight="1">
      <c r="A777" s="10" t="s">
        <v>2390</v>
      </c>
      <c r="B777" s="6" t="s">
        <v>2391</v>
      </c>
      <c r="C777" s="7">
        <v>1000.0</v>
      </c>
      <c r="D777" s="7">
        <v>1000.0</v>
      </c>
      <c r="E777" s="8">
        <v>42417.0</v>
      </c>
      <c r="F777" s="6" t="s">
        <v>2392</v>
      </c>
      <c r="G777" s="10" t="s">
        <v>14</v>
      </c>
      <c r="H777" s="10" t="s">
        <v>20</v>
      </c>
      <c r="I777" s="10"/>
      <c r="J777" s="6"/>
      <c r="K777" s="6">
        <v>2016.0</v>
      </c>
    </row>
    <row r="778" ht="15.75" customHeight="1">
      <c r="A778" s="10" t="s">
        <v>2393</v>
      </c>
      <c r="B778" s="6" t="s">
        <v>2394</v>
      </c>
      <c r="C778" s="7">
        <v>2896.0</v>
      </c>
      <c r="D778" s="7">
        <v>2896.0</v>
      </c>
      <c r="E778" s="8">
        <v>42424.0</v>
      </c>
      <c r="F778" s="6" t="s">
        <v>2395</v>
      </c>
      <c r="G778" s="10" t="s">
        <v>14</v>
      </c>
      <c r="H778" s="10" t="s">
        <v>2396</v>
      </c>
      <c r="I778" s="10" t="s">
        <v>292</v>
      </c>
      <c r="J778" s="6"/>
      <c r="K778" s="6">
        <v>2016.0</v>
      </c>
    </row>
    <row r="779" ht="15.75" customHeight="1">
      <c r="A779" s="10" t="s">
        <v>2397</v>
      </c>
      <c r="B779" s="6" t="s">
        <v>2398</v>
      </c>
      <c r="C779" s="7">
        <v>1.0</v>
      </c>
      <c r="D779" s="7">
        <v>1.0</v>
      </c>
      <c r="E779" s="8">
        <v>42424.0</v>
      </c>
      <c r="F779" s="6" t="s">
        <v>2399</v>
      </c>
      <c r="G779" s="10" t="s">
        <v>283</v>
      </c>
      <c r="H779" s="10" t="s">
        <v>2400</v>
      </c>
      <c r="I779" s="10" t="s">
        <v>292</v>
      </c>
      <c r="J779" s="6"/>
      <c r="K779" s="6">
        <v>2016.0</v>
      </c>
    </row>
    <row r="780" ht="15.75" customHeight="1">
      <c r="A780" s="10" t="s">
        <v>2401</v>
      </c>
      <c r="B780" s="6" t="s">
        <v>2402</v>
      </c>
      <c r="C780" s="7">
        <v>1.0</v>
      </c>
      <c r="D780" s="7">
        <v>1.0</v>
      </c>
      <c r="E780" s="8">
        <v>42426.0</v>
      </c>
      <c r="F780" s="6" t="s">
        <v>2403</v>
      </c>
      <c r="G780" s="10" t="s">
        <v>14</v>
      </c>
      <c r="H780" s="10" t="s">
        <v>20</v>
      </c>
      <c r="I780" s="10"/>
      <c r="J780" s="6"/>
      <c r="K780" s="6">
        <v>2016.0</v>
      </c>
    </row>
    <row r="781" ht="15.75" customHeight="1">
      <c r="A781" s="10" t="s">
        <v>2404</v>
      </c>
      <c r="B781" s="6" t="s">
        <v>2405</v>
      </c>
      <c r="C781" s="7">
        <v>1.0</v>
      </c>
      <c r="D781" s="7">
        <v>1.0</v>
      </c>
      <c r="E781" s="8">
        <v>42426.0</v>
      </c>
      <c r="F781" s="6" t="s">
        <v>2406</v>
      </c>
      <c r="G781" s="10" t="s">
        <v>283</v>
      </c>
      <c r="H781" s="10" t="s">
        <v>2407</v>
      </c>
      <c r="I781" s="10" t="s">
        <v>292</v>
      </c>
      <c r="J781" s="6"/>
      <c r="K781" s="6">
        <v>2016.0</v>
      </c>
    </row>
    <row r="782" ht="15.75" customHeight="1">
      <c r="A782" s="10" t="s">
        <v>2408</v>
      </c>
      <c r="B782" s="6" t="s">
        <v>2409</v>
      </c>
      <c r="C782" s="7">
        <v>14636.0</v>
      </c>
      <c r="D782" s="7">
        <v>14636.0</v>
      </c>
      <c r="E782" s="8">
        <v>42405.0</v>
      </c>
      <c r="F782" s="6" t="s">
        <v>2410</v>
      </c>
      <c r="G782" s="10" t="s">
        <v>14</v>
      </c>
      <c r="H782" s="10" t="s">
        <v>20</v>
      </c>
      <c r="I782" s="10"/>
      <c r="J782" s="6"/>
      <c r="K782" s="6">
        <v>2016.0</v>
      </c>
    </row>
    <row r="783" ht="15.75" customHeight="1">
      <c r="A783" s="10" t="s">
        <v>2411</v>
      </c>
      <c r="B783" s="6" t="s">
        <v>2412</v>
      </c>
      <c r="C783" s="7">
        <v>2500.0</v>
      </c>
      <c r="D783" s="7">
        <v>2500.0</v>
      </c>
      <c r="E783" s="8">
        <v>42438.0</v>
      </c>
      <c r="F783" s="6" t="s">
        <v>2413</v>
      </c>
      <c r="G783" s="10" t="s">
        <v>14</v>
      </c>
      <c r="H783" s="10" t="s">
        <v>20</v>
      </c>
      <c r="I783" s="10"/>
      <c r="J783" s="6"/>
      <c r="K783" s="6">
        <v>2016.0</v>
      </c>
    </row>
    <row r="784" ht="15.75" customHeight="1">
      <c r="A784" s="10" t="s">
        <v>2414</v>
      </c>
      <c r="B784" s="6" t="s">
        <v>2415</v>
      </c>
      <c r="C784" s="7">
        <v>1.0</v>
      </c>
      <c r="D784" s="7">
        <v>1.0</v>
      </c>
      <c r="E784" s="8">
        <v>42439.0</v>
      </c>
      <c r="F784" s="6" t="s">
        <v>2416</v>
      </c>
      <c r="G784" s="10" t="s">
        <v>283</v>
      </c>
      <c r="H784" s="10" t="s">
        <v>2417</v>
      </c>
      <c r="I784" s="10" t="s">
        <v>292</v>
      </c>
      <c r="J784" s="6"/>
      <c r="K784" s="6">
        <v>2016.0</v>
      </c>
    </row>
    <row r="785" ht="15.75" customHeight="1">
      <c r="A785" s="10" t="s">
        <v>2418</v>
      </c>
      <c r="B785" s="6" t="s">
        <v>2419</v>
      </c>
      <c r="C785" s="7">
        <v>1.0</v>
      </c>
      <c r="D785" s="7">
        <v>1.0</v>
      </c>
      <c r="E785" s="8">
        <v>42443.0</v>
      </c>
      <c r="F785" s="6" t="s">
        <v>2420</v>
      </c>
      <c r="G785" s="10" t="s">
        <v>283</v>
      </c>
      <c r="H785" s="10" t="s">
        <v>2421</v>
      </c>
      <c r="I785" s="10" t="s">
        <v>292</v>
      </c>
      <c r="J785" s="6"/>
      <c r="K785" s="6">
        <v>2016.0</v>
      </c>
    </row>
    <row r="786" ht="15.75" customHeight="1">
      <c r="A786" s="10" t="s">
        <v>2422</v>
      </c>
      <c r="B786" s="6" t="s">
        <v>2423</v>
      </c>
      <c r="C786" s="7">
        <v>3600000.0</v>
      </c>
      <c r="D786" s="7">
        <v>3600000.0</v>
      </c>
      <c r="E786" s="8">
        <v>42446.0</v>
      </c>
      <c r="F786" s="6" t="s">
        <v>2424</v>
      </c>
      <c r="G786" s="10" t="s">
        <v>283</v>
      </c>
      <c r="H786" s="10" t="s">
        <v>2425</v>
      </c>
      <c r="I786" s="10" t="s">
        <v>292</v>
      </c>
      <c r="J786" s="6"/>
      <c r="K786" s="6">
        <v>2016.0</v>
      </c>
    </row>
    <row r="787" ht="15.75" customHeight="1">
      <c r="A787" s="10" t="s">
        <v>2426</v>
      </c>
      <c r="B787" s="6" t="s">
        <v>2427</v>
      </c>
      <c r="C787" s="7">
        <v>1.0</v>
      </c>
      <c r="D787" s="7">
        <v>1.0</v>
      </c>
      <c r="E787" s="8">
        <v>42447.0</v>
      </c>
      <c r="F787" s="6" t="s">
        <v>2428</v>
      </c>
      <c r="G787" s="10" t="s">
        <v>283</v>
      </c>
      <c r="H787" s="10" t="s">
        <v>2429</v>
      </c>
      <c r="I787" s="10" t="s">
        <v>292</v>
      </c>
      <c r="J787" s="6"/>
      <c r="K787" s="6">
        <v>2016.0</v>
      </c>
    </row>
    <row r="788" ht="15.75" customHeight="1">
      <c r="A788" s="10" t="s">
        <v>2430</v>
      </c>
      <c r="B788" s="6" t="s">
        <v>2394</v>
      </c>
      <c r="C788" s="7">
        <v>2575.0</v>
      </c>
      <c r="D788" s="7">
        <v>2575.0</v>
      </c>
      <c r="E788" s="8">
        <v>42451.0</v>
      </c>
      <c r="F788" s="6" t="s">
        <v>2431</v>
      </c>
      <c r="G788" s="10" t="s">
        <v>14</v>
      </c>
      <c r="H788" s="10" t="s">
        <v>2396</v>
      </c>
      <c r="I788" s="10" t="s">
        <v>292</v>
      </c>
      <c r="J788" s="6"/>
      <c r="K788" s="6">
        <v>2016.0</v>
      </c>
    </row>
    <row r="789" ht="15.75" customHeight="1">
      <c r="A789" s="10" t="s">
        <v>2432</v>
      </c>
      <c r="B789" s="6" t="s">
        <v>2433</v>
      </c>
      <c r="C789" s="7">
        <v>1.0</v>
      </c>
      <c r="D789" s="7">
        <v>1.0</v>
      </c>
      <c r="E789" s="8">
        <v>42453.0</v>
      </c>
      <c r="F789" s="6" t="s">
        <v>2434</v>
      </c>
      <c r="G789" s="10" t="s">
        <v>14</v>
      </c>
      <c r="H789" s="10" t="s">
        <v>20</v>
      </c>
      <c r="I789" s="10"/>
      <c r="J789" s="6"/>
      <c r="K789" s="6">
        <v>2016.0</v>
      </c>
    </row>
    <row r="790" ht="15.75" customHeight="1">
      <c r="A790" s="10" t="s">
        <v>2435</v>
      </c>
      <c r="B790" s="6" t="s">
        <v>2436</v>
      </c>
      <c r="C790" s="7">
        <v>1.0</v>
      </c>
      <c r="D790" s="7">
        <v>1.0</v>
      </c>
      <c r="E790" s="8">
        <v>42459.0</v>
      </c>
      <c r="F790" s="6" t="s">
        <v>2437</v>
      </c>
      <c r="G790" s="10" t="s">
        <v>283</v>
      </c>
      <c r="H790" s="10" t="s">
        <v>2438</v>
      </c>
      <c r="I790" s="10" t="s">
        <v>292</v>
      </c>
      <c r="J790" s="6"/>
      <c r="K790" s="6">
        <v>2016.0</v>
      </c>
    </row>
    <row r="791" ht="15.75" customHeight="1">
      <c r="A791" s="10" t="s">
        <v>2439</v>
      </c>
      <c r="B791" s="6" t="s">
        <v>1015</v>
      </c>
      <c r="C791" s="7">
        <v>1.0</v>
      </c>
      <c r="D791" s="7">
        <v>1.0</v>
      </c>
      <c r="E791" s="8">
        <v>42458.0</v>
      </c>
      <c r="F791" s="6" t="s">
        <v>2440</v>
      </c>
      <c r="G791" s="10" t="s">
        <v>14</v>
      </c>
      <c r="H791" s="10" t="s">
        <v>20</v>
      </c>
      <c r="I791" s="10"/>
      <c r="J791" s="6"/>
      <c r="K791" s="6">
        <v>2016.0</v>
      </c>
    </row>
    <row r="792" ht="15.75" customHeight="1">
      <c r="A792" s="10" t="s">
        <v>2441</v>
      </c>
      <c r="B792" s="6" t="s">
        <v>2442</v>
      </c>
      <c r="C792" s="7">
        <v>1.0</v>
      </c>
      <c r="D792" s="7">
        <v>1.0</v>
      </c>
      <c r="E792" s="8">
        <v>42464.0</v>
      </c>
      <c r="F792" s="6" t="s">
        <v>2443</v>
      </c>
      <c r="G792" s="10" t="s">
        <v>283</v>
      </c>
      <c r="H792" s="10" t="s">
        <v>2444</v>
      </c>
      <c r="I792" s="10" t="s">
        <v>292</v>
      </c>
      <c r="J792" s="6"/>
      <c r="K792" s="6">
        <v>2016.0</v>
      </c>
    </row>
    <row r="793" ht="15.75" customHeight="1">
      <c r="A793" s="10" t="s">
        <v>2445</v>
      </c>
      <c r="B793" s="6" t="s">
        <v>2446</v>
      </c>
      <c r="C793" s="7">
        <v>1.0</v>
      </c>
      <c r="D793" s="7">
        <v>1.0</v>
      </c>
      <c r="E793" s="8">
        <v>42475.0</v>
      </c>
      <c r="F793" s="6" t="s">
        <v>2447</v>
      </c>
      <c r="G793" s="10" t="s">
        <v>283</v>
      </c>
      <c r="H793" s="10" t="s">
        <v>2448</v>
      </c>
      <c r="I793" s="10" t="s">
        <v>613</v>
      </c>
      <c r="J793" s="6"/>
      <c r="K793" s="6">
        <v>2016.0</v>
      </c>
    </row>
    <row r="794" ht="15.75" customHeight="1">
      <c r="A794" s="10" t="s">
        <v>2449</v>
      </c>
      <c r="B794" s="6" t="s">
        <v>2450</v>
      </c>
      <c r="C794" s="7">
        <v>42927.0</v>
      </c>
      <c r="D794" s="7">
        <v>42927.0</v>
      </c>
      <c r="E794" s="8">
        <v>42482.0</v>
      </c>
      <c r="F794" s="6" t="s">
        <v>2451</v>
      </c>
      <c r="G794" s="10" t="s">
        <v>283</v>
      </c>
      <c r="H794" s="10" t="s">
        <v>2452</v>
      </c>
      <c r="I794" s="10" t="s">
        <v>613</v>
      </c>
      <c r="J794" s="6"/>
      <c r="K794" s="6">
        <v>2016.0</v>
      </c>
    </row>
    <row r="795" ht="15.75" customHeight="1">
      <c r="A795" s="10" t="s">
        <v>2453</v>
      </c>
      <c r="B795" s="6" t="s">
        <v>2454</v>
      </c>
      <c r="C795" s="7">
        <v>18000.0</v>
      </c>
      <c r="D795" s="7">
        <v>18000.0</v>
      </c>
      <c r="E795" s="8">
        <v>42485.0</v>
      </c>
      <c r="F795" s="6" t="s">
        <v>2455</v>
      </c>
      <c r="G795" s="10" t="s">
        <v>283</v>
      </c>
      <c r="H795" s="10" t="s">
        <v>2456</v>
      </c>
      <c r="I795" s="10" t="s">
        <v>292</v>
      </c>
      <c r="J795" s="6"/>
      <c r="K795" s="6">
        <v>2016.0</v>
      </c>
    </row>
    <row r="796" ht="15.75" customHeight="1">
      <c r="A796" s="10" t="s">
        <v>2457</v>
      </c>
      <c r="B796" s="6" t="s">
        <v>1015</v>
      </c>
      <c r="C796" s="7">
        <v>1.0</v>
      </c>
      <c r="D796" s="7">
        <v>1.0</v>
      </c>
      <c r="E796" s="8">
        <v>42486.0</v>
      </c>
      <c r="F796" s="6" t="s">
        <v>2458</v>
      </c>
      <c r="G796" s="10" t="s">
        <v>14</v>
      </c>
      <c r="H796" s="10" t="s">
        <v>20</v>
      </c>
      <c r="I796" s="10"/>
      <c r="J796" s="6"/>
      <c r="K796" s="6">
        <v>2016.0</v>
      </c>
    </row>
    <row r="797" ht="15.75" customHeight="1">
      <c r="A797" s="10" t="s">
        <v>2459</v>
      </c>
      <c r="B797" s="6" t="s">
        <v>2460</v>
      </c>
      <c r="C797" s="7">
        <v>23078.0</v>
      </c>
      <c r="D797" s="7">
        <v>23078.0</v>
      </c>
      <c r="E797" s="8">
        <v>42496.0</v>
      </c>
      <c r="F797" s="6" t="s">
        <v>2461</v>
      </c>
      <c r="G797" s="10" t="s">
        <v>14</v>
      </c>
      <c r="H797" s="10" t="s">
        <v>20</v>
      </c>
      <c r="I797" s="10"/>
      <c r="J797" s="6"/>
      <c r="K797" s="6">
        <v>2016.0</v>
      </c>
    </row>
    <row r="798" ht="15.75" customHeight="1">
      <c r="A798" s="10" t="s">
        <v>2462</v>
      </c>
      <c r="B798" s="6" t="s">
        <v>12</v>
      </c>
      <c r="C798" s="7">
        <v>22350.0</v>
      </c>
      <c r="D798" s="7">
        <v>22350.0</v>
      </c>
      <c r="E798" s="8">
        <v>42501.0</v>
      </c>
      <c r="F798" s="6" t="s">
        <v>2463</v>
      </c>
      <c r="G798" s="10" t="s">
        <v>14</v>
      </c>
      <c r="H798" s="10" t="s">
        <v>20</v>
      </c>
      <c r="I798" s="10" t="s">
        <v>292</v>
      </c>
      <c r="J798" s="6"/>
      <c r="K798" s="6">
        <v>2016.0</v>
      </c>
    </row>
    <row r="799" ht="15.75" customHeight="1">
      <c r="A799" s="10" t="s">
        <v>2464</v>
      </c>
      <c r="B799" s="6" t="s">
        <v>2465</v>
      </c>
      <c r="C799" s="7">
        <v>1.0</v>
      </c>
      <c r="D799" s="7">
        <v>1.0</v>
      </c>
      <c r="E799" s="8">
        <v>42507.0</v>
      </c>
      <c r="F799" s="6" t="s">
        <v>2466</v>
      </c>
      <c r="G799" s="10" t="s">
        <v>283</v>
      </c>
      <c r="H799" s="10" t="s">
        <v>2467</v>
      </c>
      <c r="I799" s="10" t="s">
        <v>292</v>
      </c>
      <c r="J799" s="6"/>
      <c r="K799" s="6">
        <v>2016.0</v>
      </c>
    </row>
    <row r="800" ht="15.75" customHeight="1">
      <c r="A800" s="10" t="s">
        <v>2468</v>
      </c>
      <c r="B800" s="6" t="s">
        <v>2469</v>
      </c>
      <c r="C800" s="7">
        <v>1.0</v>
      </c>
      <c r="D800" s="7">
        <v>1.0</v>
      </c>
      <c r="E800" s="8">
        <v>42510.0</v>
      </c>
      <c r="F800" s="6" t="s">
        <v>2470</v>
      </c>
      <c r="G800" s="10" t="s">
        <v>283</v>
      </c>
      <c r="H800" s="10" t="s">
        <v>2471</v>
      </c>
      <c r="I800" s="10" t="s">
        <v>2362</v>
      </c>
      <c r="J800" s="6"/>
      <c r="K800" s="6">
        <v>2016.0</v>
      </c>
    </row>
    <row r="801" ht="15.75" customHeight="1">
      <c r="A801" s="10" t="s">
        <v>2472</v>
      </c>
      <c r="B801" s="6" t="s">
        <v>2473</v>
      </c>
      <c r="C801" s="7">
        <v>1.0</v>
      </c>
      <c r="D801" s="7">
        <v>1.0</v>
      </c>
      <c r="E801" s="8">
        <v>42515.0</v>
      </c>
      <c r="F801" s="6" t="s">
        <v>2474</v>
      </c>
      <c r="G801" s="10" t="s">
        <v>283</v>
      </c>
      <c r="H801" s="10" t="s">
        <v>2475</v>
      </c>
      <c r="I801" s="10" t="s">
        <v>292</v>
      </c>
      <c r="J801" s="6"/>
      <c r="K801" s="6">
        <v>2016.0</v>
      </c>
    </row>
    <row r="802" ht="15.75" customHeight="1">
      <c r="A802" s="10" t="s">
        <v>2476</v>
      </c>
      <c r="B802" s="6" t="s">
        <v>2477</v>
      </c>
      <c r="C802" s="7">
        <v>150000.0</v>
      </c>
      <c r="D802" s="7">
        <v>150000.0</v>
      </c>
      <c r="E802" s="8">
        <v>42517.0</v>
      </c>
      <c r="F802" s="6" t="s">
        <v>2478</v>
      </c>
      <c r="G802" s="10" t="s">
        <v>283</v>
      </c>
      <c r="H802" s="10" t="s">
        <v>2479</v>
      </c>
      <c r="I802" s="10" t="s">
        <v>292</v>
      </c>
      <c r="J802" s="6"/>
      <c r="K802" s="6">
        <v>2016.0</v>
      </c>
    </row>
    <row r="803" ht="15.75" customHeight="1">
      <c r="A803" s="10" t="s">
        <v>2480</v>
      </c>
      <c r="B803" s="6" t="s">
        <v>2481</v>
      </c>
      <c r="C803" s="7">
        <v>1.0</v>
      </c>
      <c r="D803" s="7">
        <v>1.0</v>
      </c>
      <c r="E803" s="8">
        <v>42515.0</v>
      </c>
      <c r="F803" s="6" t="s">
        <v>2482</v>
      </c>
      <c r="G803" s="10" t="s">
        <v>14</v>
      </c>
      <c r="H803" s="10" t="s">
        <v>20</v>
      </c>
      <c r="I803" s="10" t="s">
        <v>292</v>
      </c>
      <c r="J803" s="6"/>
      <c r="K803" s="6">
        <v>2016.0</v>
      </c>
    </row>
    <row r="804" ht="15.75" customHeight="1">
      <c r="A804" s="10" t="s">
        <v>2483</v>
      </c>
      <c r="B804" s="6" t="s">
        <v>2484</v>
      </c>
      <c r="C804" s="7">
        <v>324000.0</v>
      </c>
      <c r="D804" s="7">
        <v>324000.0</v>
      </c>
      <c r="E804" s="8">
        <v>42523.0</v>
      </c>
      <c r="F804" s="6" t="s">
        <v>2485</v>
      </c>
      <c r="G804" s="10" t="s">
        <v>283</v>
      </c>
      <c r="H804" s="10" t="s">
        <v>2486</v>
      </c>
      <c r="I804" s="10" t="s">
        <v>292</v>
      </c>
      <c r="J804" s="6"/>
      <c r="K804" s="6">
        <v>2016.0</v>
      </c>
    </row>
    <row r="805" ht="15.75" customHeight="1">
      <c r="A805" s="10" t="s">
        <v>2487</v>
      </c>
      <c r="B805" s="6" t="s">
        <v>2488</v>
      </c>
      <c r="C805" s="7">
        <v>1.0</v>
      </c>
      <c r="D805" s="7">
        <v>1.0</v>
      </c>
      <c r="E805" s="8">
        <v>42524.0</v>
      </c>
      <c r="F805" s="6" t="s">
        <v>2489</v>
      </c>
      <c r="G805" s="10" t="s">
        <v>283</v>
      </c>
      <c r="H805" s="10" t="s">
        <v>2490</v>
      </c>
      <c r="I805" s="10" t="s">
        <v>292</v>
      </c>
      <c r="J805" s="6"/>
      <c r="K805" s="6">
        <v>2016.0</v>
      </c>
    </row>
    <row r="806" ht="15.75" customHeight="1">
      <c r="A806" s="10" t="s">
        <v>2491</v>
      </c>
      <c r="B806" s="6" t="s">
        <v>12</v>
      </c>
      <c r="C806" s="7">
        <v>3305.0</v>
      </c>
      <c r="D806" s="7">
        <v>3305.0</v>
      </c>
      <c r="E806" s="8">
        <v>42531.0</v>
      </c>
      <c r="F806" s="6" t="s">
        <v>2492</v>
      </c>
      <c r="G806" s="10" t="s">
        <v>14</v>
      </c>
      <c r="H806" s="10" t="s">
        <v>20</v>
      </c>
      <c r="I806" s="10"/>
      <c r="J806" s="6"/>
      <c r="K806" s="6">
        <v>2016.0</v>
      </c>
    </row>
    <row r="807" ht="15.75" customHeight="1">
      <c r="A807" s="10" t="s">
        <v>2493</v>
      </c>
      <c r="B807" s="6" t="s">
        <v>2494</v>
      </c>
      <c r="C807" s="7">
        <v>1.0</v>
      </c>
      <c r="D807" s="7">
        <v>1.0</v>
      </c>
      <c r="E807" s="8">
        <v>42530.0</v>
      </c>
      <c r="F807" s="6" t="s">
        <v>2495</v>
      </c>
      <c r="G807" s="10" t="s">
        <v>283</v>
      </c>
      <c r="H807" s="10" t="s">
        <v>2496</v>
      </c>
      <c r="I807" s="10" t="s">
        <v>292</v>
      </c>
      <c r="J807" s="6"/>
      <c r="K807" s="6">
        <v>2016.0</v>
      </c>
    </row>
    <row r="808" ht="15.75" customHeight="1">
      <c r="A808" s="10" t="s">
        <v>2497</v>
      </c>
      <c r="B808" s="6" t="s">
        <v>2498</v>
      </c>
      <c r="C808" s="7">
        <v>500000.0</v>
      </c>
      <c r="D808" s="7">
        <v>500000.0</v>
      </c>
      <c r="E808" s="8">
        <v>42531.0</v>
      </c>
      <c r="F808" s="10" t="s">
        <v>2499</v>
      </c>
      <c r="G808" s="10" t="s">
        <v>283</v>
      </c>
      <c r="H808" s="10" t="s">
        <v>2500</v>
      </c>
      <c r="I808" s="10" t="s">
        <v>613</v>
      </c>
      <c r="J808" s="6"/>
      <c r="K808" s="6">
        <v>2016.0</v>
      </c>
    </row>
    <row r="809" ht="15.75" customHeight="1">
      <c r="A809" s="10" t="s">
        <v>2501</v>
      </c>
      <c r="B809" s="6" t="s">
        <v>2502</v>
      </c>
      <c r="C809" s="7">
        <v>1.0</v>
      </c>
      <c r="D809" s="7">
        <v>1.0</v>
      </c>
      <c r="E809" s="8">
        <v>42536.0</v>
      </c>
      <c r="F809" s="6" t="s">
        <v>2503</v>
      </c>
      <c r="G809" s="10" t="s">
        <v>283</v>
      </c>
      <c r="H809" s="10" t="s">
        <v>2504</v>
      </c>
      <c r="I809" s="10" t="s">
        <v>613</v>
      </c>
      <c r="J809" s="6"/>
      <c r="K809" s="6">
        <v>2016.0</v>
      </c>
    </row>
    <row r="810" ht="15.75" customHeight="1">
      <c r="A810" s="10" t="s">
        <v>2505</v>
      </c>
      <c r="B810" s="6" t="s">
        <v>1015</v>
      </c>
      <c r="C810" s="7">
        <v>336.0</v>
      </c>
      <c r="D810" s="7">
        <v>336.0</v>
      </c>
      <c r="E810" s="8">
        <v>42534.0</v>
      </c>
      <c r="F810" s="6" t="s">
        <v>2506</v>
      </c>
      <c r="G810" s="10" t="s">
        <v>14</v>
      </c>
      <c r="H810" s="10" t="s">
        <v>20</v>
      </c>
      <c r="I810" s="10"/>
      <c r="J810" s="6"/>
      <c r="K810" s="6">
        <v>2016.0</v>
      </c>
    </row>
    <row r="811" ht="15.75" customHeight="1">
      <c r="A811" s="10" t="s">
        <v>2507</v>
      </c>
      <c r="B811" s="6" t="s">
        <v>1015</v>
      </c>
      <c r="C811" s="7">
        <v>1.0</v>
      </c>
      <c r="D811" s="7">
        <v>1.0</v>
      </c>
      <c r="E811" s="8">
        <v>42534.0</v>
      </c>
      <c r="F811" s="6" t="s">
        <v>2508</v>
      </c>
      <c r="G811" s="10" t="s">
        <v>14</v>
      </c>
      <c r="H811" s="10" t="s">
        <v>20</v>
      </c>
      <c r="I811" s="10"/>
      <c r="J811" s="6"/>
      <c r="K811" s="6">
        <v>2016.0</v>
      </c>
    </row>
    <row r="812" ht="15.75" customHeight="1">
      <c r="A812" s="10" t="s">
        <v>2509</v>
      </c>
      <c r="B812" s="6" t="s">
        <v>2510</v>
      </c>
      <c r="C812" s="7">
        <v>100000.0</v>
      </c>
      <c r="D812" s="7">
        <v>100000.0</v>
      </c>
      <c r="E812" s="8">
        <v>42544.0</v>
      </c>
      <c r="F812" s="6" t="s">
        <v>2511</v>
      </c>
      <c r="G812" s="10" t="s">
        <v>283</v>
      </c>
      <c r="H812" s="10" t="s">
        <v>2512</v>
      </c>
      <c r="I812" s="10" t="s">
        <v>292</v>
      </c>
      <c r="J812" s="6"/>
      <c r="K812" s="6">
        <v>2016.0</v>
      </c>
    </row>
    <row r="813" ht="15.75" customHeight="1">
      <c r="A813" s="10" t="s">
        <v>2513</v>
      </c>
      <c r="B813" s="6" t="s">
        <v>2514</v>
      </c>
      <c r="C813" s="7">
        <v>1.0</v>
      </c>
      <c r="D813" s="7">
        <v>1.0</v>
      </c>
      <c r="E813" s="8">
        <v>42544.0</v>
      </c>
      <c r="F813" s="6" t="s">
        <v>2515</v>
      </c>
      <c r="G813" s="10" t="s">
        <v>14</v>
      </c>
      <c r="H813" s="10" t="s">
        <v>20</v>
      </c>
      <c r="I813" s="10"/>
      <c r="J813" s="6"/>
      <c r="K813" s="6">
        <v>2016.0</v>
      </c>
    </row>
    <row r="814" ht="15.75" customHeight="1">
      <c r="A814" s="10" t="s">
        <v>2516</v>
      </c>
      <c r="B814" s="6" t="s">
        <v>2517</v>
      </c>
      <c r="C814" s="7">
        <v>1.0</v>
      </c>
      <c r="D814" s="7">
        <v>1.0</v>
      </c>
      <c r="E814" s="8">
        <v>42544.0</v>
      </c>
      <c r="F814" s="6" t="s">
        <v>2515</v>
      </c>
      <c r="G814" s="10" t="s">
        <v>14</v>
      </c>
      <c r="H814" s="10" t="s">
        <v>20</v>
      </c>
      <c r="I814" s="10"/>
      <c r="J814" s="6"/>
      <c r="K814" s="6">
        <v>2016.0</v>
      </c>
    </row>
    <row r="815" ht="15.75" customHeight="1">
      <c r="A815" s="10" t="s">
        <v>2518</v>
      </c>
      <c r="B815" s="6" t="s">
        <v>2519</v>
      </c>
      <c r="C815" s="7">
        <v>50000.0</v>
      </c>
      <c r="D815" s="7">
        <v>50000.0</v>
      </c>
      <c r="E815" s="8">
        <v>42550.0</v>
      </c>
      <c r="F815" s="6" t="s">
        <v>2520</v>
      </c>
      <c r="G815" s="10" t="s">
        <v>283</v>
      </c>
      <c r="H815" s="10" t="s">
        <v>2521</v>
      </c>
      <c r="I815" s="10" t="s">
        <v>292</v>
      </c>
      <c r="J815" s="6"/>
      <c r="K815" s="6">
        <v>2016.0</v>
      </c>
    </row>
    <row r="816" ht="15.75" customHeight="1">
      <c r="A816" s="10" t="s">
        <v>2522</v>
      </c>
      <c r="B816" s="6" t="s">
        <v>12</v>
      </c>
      <c r="C816" s="7">
        <v>1.0</v>
      </c>
      <c r="D816" s="7">
        <v>1.0</v>
      </c>
      <c r="E816" s="8">
        <v>42550.0</v>
      </c>
      <c r="F816" s="6" t="s">
        <v>2523</v>
      </c>
      <c r="G816" s="10" t="s">
        <v>14</v>
      </c>
      <c r="H816" s="10" t="s">
        <v>2524</v>
      </c>
      <c r="I816" s="10" t="s">
        <v>292</v>
      </c>
      <c r="J816" s="6"/>
      <c r="K816" s="6">
        <v>2016.0</v>
      </c>
    </row>
    <row r="817" ht="15.75" customHeight="1">
      <c r="A817" s="10" t="s">
        <v>2525</v>
      </c>
      <c r="B817" s="6" t="s">
        <v>2526</v>
      </c>
      <c r="C817" s="7">
        <v>1.0</v>
      </c>
      <c r="D817" s="7">
        <v>2.0</v>
      </c>
      <c r="E817" s="8">
        <v>42555.0</v>
      </c>
      <c r="F817" s="6" t="s">
        <v>2527</v>
      </c>
      <c r="G817" s="10" t="s">
        <v>14</v>
      </c>
      <c r="H817" s="10" t="s">
        <v>20</v>
      </c>
      <c r="I817" s="10"/>
      <c r="J817" s="6"/>
      <c r="K817" s="6">
        <v>2016.0</v>
      </c>
    </row>
    <row r="818" ht="15.75" customHeight="1">
      <c r="A818" s="10" t="s">
        <v>2528</v>
      </c>
      <c r="B818" s="6" t="s">
        <v>2529</v>
      </c>
      <c r="C818" s="7">
        <v>1.0</v>
      </c>
      <c r="D818" s="7">
        <v>5.0</v>
      </c>
      <c r="E818" s="8">
        <v>42555.0</v>
      </c>
      <c r="F818" s="6" t="s">
        <v>2527</v>
      </c>
      <c r="G818" s="10" t="s">
        <v>14</v>
      </c>
      <c r="H818" s="10" t="s">
        <v>20</v>
      </c>
      <c r="I818" s="10"/>
      <c r="J818" s="6"/>
      <c r="K818" s="6">
        <v>2016.0</v>
      </c>
    </row>
    <row r="819" ht="15.75" customHeight="1">
      <c r="A819" s="10" t="s">
        <v>2530</v>
      </c>
      <c r="B819" s="6" t="s">
        <v>2531</v>
      </c>
      <c r="C819" s="7">
        <v>1.0</v>
      </c>
      <c r="D819" s="7">
        <v>2.0</v>
      </c>
      <c r="E819" s="8">
        <v>42555.0</v>
      </c>
      <c r="F819" s="6" t="s">
        <v>2527</v>
      </c>
      <c r="G819" s="10" t="s">
        <v>14</v>
      </c>
      <c r="H819" s="10" t="s">
        <v>20</v>
      </c>
      <c r="I819" s="10"/>
      <c r="J819" s="6"/>
      <c r="K819" s="6">
        <v>2016.0</v>
      </c>
    </row>
    <row r="820" ht="15.75" customHeight="1">
      <c r="A820" s="10" t="s">
        <v>2532</v>
      </c>
      <c r="B820" s="6" t="s">
        <v>2533</v>
      </c>
      <c r="C820" s="7">
        <v>1.0</v>
      </c>
      <c r="D820" s="7">
        <v>1.0</v>
      </c>
      <c r="E820" s="8">
        <v>42555.0</v>
      </c>
      <c r="F820" s="6" t="s">
        <v>2534</v>
      </c>
      <c r="G820" s="10" t="s">
        <v>283</v>
      </c>
      <c r="H820" s="10" t="s">
        <v>2535</v>
      </c>
      <c r="I820" s="10" t="s">
        <v>292</v>
      </c>
      <c r="J820" s="6"/>
      <c r="K820" s="6">
        <v>2016.0</v>
      </c>
    </row>
    <row r="821" ht="15.75" customHeight="1">
      <c r="A821" s="10" t="s">
        <v>2536</v>
      </c>
      <c r="B821" s="6" t="s">
        <v>2537</v>
      </c>
      <c r="C821" s="7">
        <v>15000.0</v>
      </c>
      <c r="D821" s="7">
        <v>15000.0</v>
      </c>
      <c r="E821" s="8">
        <v>42563.0</v>
      </c>
      <c r="F821" s="6" t="s">
        <v>2538</v>
      </c>
      <c r="G821" s="10" t="s">
        <v>283</v>
      </c>
      <c r="H821" s="10" t="s">
        <v>2539</v>
      </c>
      <c r="I821" s="10" t="s">
        <v>292</v>
      </c>
      <c r="J821" s="6"/>
      <c r="K821" s="6">
        <v>2016.0</v>
      </c>
    </row>
    <row r="822" ht="15.75" customHeight="1">
      <c r="A822" s="10" t="s">
        <v>2540</v>
      </c>
      <c r="B822" s="6" t="s">
        <v>2541</v>
      </c>
      <c r="C822" s="7">
        <v>28100.0</v>
      </c>
      <c r="D822" s="7">
        <v>28100.0</v>
      </c>
      <c r="E822" s="8">
        <v>42572.0</v>
      </c>
      <c r="F822" s="6" t="s">
        <v>2542</v>
      </c>
      <c r="G822" s="10" t="s">
        <v>283</v>
      </c>
      <c r="H822" s="10" t="s">
        <v>2543</v>
      </c>
      <c r="I822" s="10" t="s">
        <v>292</v>
      </c>
      <c r="J822" s="6"/>
      <c r="K822" s="6">
        <v>2016.0</v>
      </c>
    </row>
    <row r="823" ht="15.75" customHeight="1">
      <c r="A823" s="10" t="s">
        <v>2544</v>
      </c>
      <c r="B823" s="6" t="s">
        <v>2545</v>
      </c>
      <c r="C823" s="7">
        <v>1.0</v>
      </c>
      <c r="D823" s="7">
        <v>1.0</v>
      </c>
      <c r="E823" s="8">
        <v>42573.0</v>
      </c>
      <c r="F823" s="6" t="s">
        <v>2546</v>
      </c>
      <c r="G823" s="10" t="s">
        <v>14</v>
      </c>
      <c r="H823" s="10" t="s">
        <v>20</v>
      </c>
      <c r="I823" s="10"/>
      <c r="J823" s="6"/>
      <c r="K823" s="6">
        <v>2016.0</v>
      </c>
    </row>
    <row r="824" ht="15.75" customHeight="1">
      <c r="A824" s="10" t="s">
        <v>2547</v>
      </c>
      <c r="B824" s="6" t="s">
        <v>2548</v>
      </c>
      <c r="C824" s="7">
        <v>1.0</v>
      </c>
      <c r="D824" s="7">
        <v>1.0</v>
      </c>
      <c r="E824" s="8">
        <v>42573.0</v>
      </c>
      <c r="F824" s="6" t="s">
        <v>2546</v>
      </c>
      <c r="G824" s="10" t="s">
        <v>14</v>
      </c>
      <c r="H824" s="10" t="s">
        <v>20</v>
      </c>
      <c r="I824" s="10"/>
      <c r="J824" s="6"/>
      <c r="K824" s="6">
        <v>2016.0</v>
      </c>
    </row>
    <row r="825" ht="15.75" customHeight="1">
      <c r="A825" s="10" t="s">
        <v>2549</v>
      </c>
      <c r="B825" s="6" t="s">
        <v>2550</v>
      </c>
      <c r="C825" s="7">
        <v>1.0</v>
      </c>
      <c r="D825" s="7">
        <v>1.0</v>
      </c>
      <c r="E825" s="8">
        <v>42573.0</v>
      </c>
      <c r="F825" s="6" t="s">
        <v>2546</v>
      </c>
      <c r="G825" s="10" t="s">
        <v>14</v>
      </c>
      <c r="H825" s="10" t="s">
        <v>20</v>
      </c>
      <c r="I825" s="10"/>
      <c r="J825" s="6"/>
      <c r="K825" s="6">
        <v>2016.0</v>
      </c>
    </row>
    <row r="826" ht="15.75" customHeight="1">
      <c r="A826" s="10" t="s">
        <v>2551</v>
      </c>
      <c r="B826" s="6" t="s">
        <v>2552</v>
      </c>
      <c r="C826" s="7">
        <v>1.0</v>
      </c>
      <c r="D826" s="7">
        <v>1.0</v>
      </c>
      <c r="E826" s="8">
        <v>42573.0</v>
      </c>
      <c r="F826" s="6" t="s">
        <v>2546</v>
      </c>
      <c r="G826" s="10" t="s">
        <v>14</v>
      </c>
      <c r="H826" s="10" t="s">
        <v>20</v>
      </c>
      <c r="I826" s="10"/>
      <c r="J826" s="6"/>
      <c r="K826" s="6">
        <v>2016.0</v>
      </c>
    </row>
    <row r="827" ht="15.75" customHeight="1">
      <c r="A827" s="10" t="s">
        <v>2553</v>
      </c>
      <c r="B827" s="6" t="s">
        <v>2554</v>
      </c>
      <c r="C827" s="7">
        <v>1.0</v>
      </c>
      <c r="D827" s="7">
        <v>1.0</v>
      </c>
      <c r="E827" s="8">
        <v>42573.0</v>
      </c>
      <c r="F827" s="6" t="s">
        <v>2546</v>
      </c>
      <c r="G827" s="10" t="s">
        <v>14</v>
      </c>
      <c r="H827" s="10" t="s">
        <v>20</v>
      </c>
      <c r="I827" s="10"/>
      <c r="J827" s="6"/>
      <c r="K827" s="6">
        <v>2016.0</v>
      </c>
    </row>
    <row r="828" ht="15.75" customHeight="1">
      <c r="A828" s="10" t="s">
        <v>2555</v>
      </c>
      <c r="B828" s="6" t="s">
        <v>2556</v>
      </c>
      <c r="C828" s="7">
        <v>1.0</v>
      </c>
      <c r="D828" s="7">
        <v>1.0</v>
      </c>
      <c r="E828" s="8">
        <v>42573.0</v>
      </c>
      <c r="F828" s="6" t="s">
        <v>2546</v>
      </c>
      <c r="G828" s="10" t="s">
        <v>14</v>
      </c>
      <c r="H828" s="10" t="s">
        <v>20</v>
      </c>
      <c r="I828" s="10"/>
      <c r="J828" s="6"/>
      <c r="K828" s="6">
        <v>2016.0</v>
      </c>
    </row>
    <row r="829" ht="15.75" customHeight="1">
      <c r="A829" s="10" t="s">
        <v>2557</v>
      </c>
      <c r="B829" s="10" t="s">
        <v>2558</v>
      </c>
      <c r="C829" s="7">
        <v>1.0</v>
      </c>
      <c r="D829" s="7">
        <v>1.0</v>
      </c>
      <c r="E829" s="8">
        <v>42573.0</v>
      </c>
      <c r="F829" s="6" t="s">
        <v>2546</v>
      </c>
      <c r="G829" s="10" t="s">
        <v>14</v>
      </c>
      <c r="H829" s="10" t="s">
        <v>20</v>
      </c>
      <c r="I829" s="10"/>
      <c r="J829" s="6"/>
      <c r="K829" s="6">
        <v>2016.0</v>
      </c>
    </row>
    <row r="830" ht="15.75" customHeight="1">
      <c r="A830" s="10" t="s">
        <v>2559</v>
      </c>
      <c r="B830" s="10" t="s">
        <v>2560</v>
      </c>
      <c r="C830" s="7">
        <v>1.0</v>
      </c>
      <c r="D830" s="7">
        <v>1.0</v>
      </c>
      <c r="E830" s="8">
        <v>42573.0</v>
      </c>
      <c r="F830" s="6" t="s">
        <v>2546</v>
      </c>
      <c r="G830" s="10" t="s">
        <v>14</v>
      </c>
      <c r="H830" s="10" t="s">
        <v>20</v>
      </c>
      <c r="I830" s="10"/>
      <c r="J830" s="6"/>
      <c r="K830" s="6">
        <v>2016.0</v>
      </c>
    </row>
    <row r="831" ht="15.75" customHeight="1">
      <c r="A831" s="10" t="s">
        <v>2561</v>
      </c>
      <c r="B831" s="6" t="s">
        <v>2562</v>
      </c>
      <c r="C831" s="7">
        <v>1.0</v>
      </c>
      <c r="D831" s="7">
        <v>1.0</v>
      </c>
      <c r="E831" s="8">
        <v>42586.0</v>
      </c>
      <c r="F831" s="6" t="s">
        <v>2563</v>
      </c>
      <c r="G831" s="10" t="s">
        <v>283</v>
      </c>
      <c r="H831" s="10" t="s">
        <v>2564</v>
      </c>
      <c r="I831" s="10" t="s">
        <v>292</v>
      </c>
      <c r="J831" s="6" t="s">
        <v>2565</v>
      </c>
      <c r="K831" s="6">
        <v>2016.0</v>
      </c>
    </row>
    <row r="832" ht="15.75" customHeight="1">
      <c r="A832" s="10" t="s">
        <v>2566</v>
      </c>
      <c r="B832" s="6" t="s">
        <v>2567</v>
      </c>
      <c r="C832" s="7">
        <v>1.0</v>
      </c>
      <c r="D832" s="7">
        <v>1.0</v>
      </c>
      <c r="E832" s="8">
        <v>42591.0</v>
      </c>
      <c r="F832" s="6" t="s">
        <v>2568</v>
      </c>
      <c r="G832" s="10" t="s">
        <v>14</v>
      </c>
      <c r="H832" s="10" t="s">
        <v>20</v>
      </c>
      <c r="I832" s="10"/>
      <c r="J832" s="6"/>
      <c r="K832" s="6">
        <v>2016.0</v>
      </c>
    </row>
    <row r="833" ht="15.75" customHeight="1">
      <c r="A833" s="10" t="s">
        <v>2569</v>
      </c>
      <c r="B833" s="6" t="s">
        <v>2570</v>
      </c>
      <c r="C833" s="7">
        <v>1.0</v>
      </c>
      <c r="D833" s="7">
        <v>1.0</v>
      </c>
      <c r="E833" s="8">
        <v>42591.0</v>
      </c>
      <c r="F833" s="6" t="s">
        <v>2568</v>
      </c>
      <c r="G833" s="10" t="s">
        <v>14</v>
      </c>
      <c r="H833" s="10" t="s">
        <v>20</v>
      </c>
      <c r="I833" s="10"/>
      <c r="J833" s="6"/>
      <c r="K833" s="6">
        <v>2016.0</v>
      </c>
    </row>
    <row r="834" ht="15.75" customHeight="1">
      <c r="A834" s="10" t="s">
        <v>2571</v>
      </c>
      <c r="B834" s="6" t="s">
        <v>2572</v>
      </c>
      <c r="C834" s="7">
        <v>1.0</v>
      </c>
      <c r="D834" s="7">
        <v>1.0</v>
      </c>
      <c r="E834" s="8">
        <v>42591.0</v>
      </c>
      <c r="F834" s="6" t="s">
        <v>2568</v>
      </c>
      <c r="G834" s="10" t="s">
        <v>14</v>
      </c>
      <c r="H834" s="10" t="s">
        <v>20</v>
      </c>
      <c r="I834" s="10"/>
      <c r="J834" s="6"/>
      <c r="K834" s="6">
        <v>2016.0</v>
      </c>
    </row>
    <row r="835" ht="15.75" customHeight="1">
      <c r="A835" s="10" t="s">
        <v>2573</v>
      </c>
      <c r="B835" s="6" t="s">
        <v>2574</v>
      </c>
      <c r="C835" s="7">
        <v>1.0</v>
      </c>
      <c r="D835" s="7">
        <v>1.0</v>
      </c>
      <c r="E835" s="8">
        <v>42591.0</v>
      </c>
      <c r="F835" s="6" t="s">
        <v>2568</v>
      </c>
      <c r="G835" s="10" t="s">
        <v>14</v>
      </c>
      <c r="H835" s="10" t="s">
        <v>20</v>
      </c>
      <c r="I835" s="10"/>
      <c r="J835" s="6"/>
      <c r="K835" s="6">
        <v>2016.0</v>
      </c>
    </row>
    <row r="836" ht="15.75" customHeight="1">
      <c r="A836" s="10" t="s">
        <v>2575</v>
      </c>
      <c r="B836" s="6" t="s">
        <v>2576</v>
      </c>
      <c r="C836" s="7">
        <v>1.0</v>
      </c>
      <c r="D836" s="7">
        <v>1.0</v>
      </c>
      <c r="E836" s="8">
        <v>42591.0</v>
      </c>
      <c r="F836" s="6" t="s">
        <v>2568</v>
      </c>
      <c r="G836" s="10" t="s">
        <v>14</v>
      </c>
      <c r="H836" s="10" t="s">
        <v>20</v>
      </c>
      <c r="I836" s="10"/>
      <c r="J836" s="6"/>
      <c r="K836" s="6">
        <v>2016.0</v>
      </c>
    </row>
    <row r="837" ht="15.75" customHeight="1">
      <c r="A837" s="10" t="s">
        <v>2577</v>
      </c>
      <c r="B837" s="6" t="s">
        <v>2578</v>
      </c>
      <c r="C837" s="7">
        <v>1.0</v>
      </c>
      <c r="D837" s="7">
        <v>1.0</v>
      </c>
      <c r="E837" s="8">
        <v>42591.0</v>
      </c>
      <c r="F837" s="6" t="s">
        <v>2568</v>
      </c>
      <c r="G837" s="10" t="s">
        <v>14</v>
      </c>
      <c r="H837" s="10" t="s">
        <v>20</v>
      </c>
      <c r="I837" s="10"/>
      <c r="J837" s="6"/>
      <c r="K837" s="6">
        <v>2016.0</v>
      </c>
    </row>
    <row r="838" ht="15.75" customHeight="1">
      <c r="A838" s="10" t="s">
        <v>2579</v>
      </c>
      <c r="B838" s="6" t="s">
        <v>2580</v>
      </c>
      <c r="C838" s="7">
        <v>1.0</v>
      </c>
      <c r="D838" s="7">
        <v>3.0</v>
      </c>
      <c r="E838" s="8">
        <v>42591.0</v>
      </c>
      <c r="F838" s="6" t="s">
        <v>2568</v>
      </c>
      <c r="G838" s="10" t="s">
        <v>14</v>
      </c>
      <c r="H838" s="10" t="s">
        <v>20</v>
      </c>
      <c r="I838" s="10"/>
      <c r="J838" s="6"/>
      <c r="K838" s="6">
        <v>2016.0</v>
      </c>
    </row>
    <row r="839" ht="15.75" customHeight="1">
      <c r="A839" s="10" t="s">
        <v>2581</v>
      </c>
      <c r="B839" s="6" t="s">
        <v>2582</v>
      </c>
      <c r="C839" s="7">
        <v>1.0</v>
      </c>
      <c r="D839" s="7">
        <v>1.0</v>
      </c>
      <c r="E839" s="8">
        <v>42598.0</v>
      </c>
      <c r="F839" s="6" t="s">
        <v>2583</v>
      </c>
      <c r="G839" s="10" t="s">
        <v>14</v>
      </c>
      <c r="H839" s="10" t="s">
        <v>20</v>
      </c>
      <c r="I839" s="10"/>
      <c r="J839" s="6"/>
      <c r="K839" s="6">
        <v>2016.0</v>
      </c>
    </row>
    <row r="840" ht="15.75" customHeight="1">
      <c r="A840" s="10" t="s">
        <v>2584</v>
      </c>
      <c r="B840" s="6" t="s">
        <v>2585</v>
      </c>
      <c r="C840" s="7">
        <v>412000.0</v>
      </c>
      <c r="D840" s="7">
        <v>412000.0</v>
      </c>
      <c r="E840" s="8">
        <v>42606.0</v>
      </c>
      <c r="F840" s="6" t="s">
        <v>2586</v>
      </c>
      <c r="G840" s="10" t="s">
        <v>283</v>
      </c>
      <c r="H840" s="10" t="s">
        <v>2587</v>
      </c>
      <c r="I840" s="10" t="s">
        <v>292</v>
      </c>
      <c r="J840" s="6"/>
      <c r="K840" s="6">
        <v>2016.0</v>
      </c>
    </row>
    <row r="841" ht="15.75" customHeight="1">
      <c r="A841" s="10" t="s">
        <v>2588</v>
      </c>
      <c r="B841" s="6" t="s">
        <v>2589</v>
      </c>
      <c r="C841" s="7">
        <v>208755.0</v>
      </c>
      <c r="D841" s="7">
        <v>208755.0</v>
      </c>
      <c r="E841" s="8">
        <v>42608.0</v>
      </c>
      <c r="F841" s="6" t="s">
        <v>2590</v>
      </c>
      <c r="G841" s="10" t="s">
        <v>283</v>
      </c>
      <c r="H841" s="10" t="s">
        <v>2591</v>
      </c>
      <c r="I841" s="10" t="s">
        <v>292</v>
      </c>
      <c r="J841" s="6"/>
      <c r="K841" s="6">
        <v>2016.0</v>
      </c>
    </row>
    <row r="842" ht="15.75" customHeight="1">
      <c r="A842" s="10" t="s">
        <v>2592</v>
      </c>
      <c r="B842" s="6" t="s">
        <v>2593</v>
      </c>
      <c r="C842" s="7">
        <v>940100.0</v>
      </c>
      <c r="D842" s="7">
        <v>940100.0</v>
      </c>
      <c r="E842" s="8">
        <v>42621.0</v>
      </c>
      <c r="F842" s="5" t="s">
        <v>2594</v>
      </c>
      <c r="G842" s="10" t="s">
        <v>283</v>
      </c>
      <c r="H842" s="10" t="s">
        <v>2595</v>
      </c>
      <c r="I842" s="10" t="s">
        <v>292</v>
      </c>
      <c r="J842" s="6"/>
      <c r="K842" s="6">
        <v>2016.0</v>
      </c>
    </row>
    <row r="843" ht="15.75" customHeight="1">
      <c r="A843" s="10" t="s">
        <v>2596</v>
      </c>
      <c r="B843" s="6" t="s">
        <v>2597</v>
      </c>
      <c r="C843" s="7">
        <v>1.0</v>
      </c>
      <c r="D843" s="7">
        <v>1.0</v>
      </c>
      <c r="E843" s="8">
        <v>42614.0</v>
      </c>
      <c r="F843" s="5" t="s">
        <v>2598</v>
      </c>
      <c r="G843" s="10" t="s">
        <v>283</v>
      </c>
      <c r="H843" s="10" t="s">
        <v>2599</v>
      </c>
      <c r="I843" s="10" t="s">
        <v>292</v>
      </c>
      <c r="J843" s="6"/>
      <c r="K843" s="6">
        <v>2016.0</v>
      </c>
    </row>
    <row r="844" ht="15.75" customHeight="1">
      <c r="A844" s="10" t="s">
        <v>2600</v>
      </c>
      <c r="B844" s="6" t="s">
        <v>2601</v>
      </c>
      <c r="C844" s="7">
        <v>1.0</v>
      </c>
      <c r="D844" s="7">
        <v>1.0</v>
      </c>
      <c r="E844" s="8">
        <v>42620.0</v>
      </c>
      <c r="F844" s="5" t="s">
        <v>2602</v>
      </c>
      <c r="G844" s="10" t="s">
        <v>14</v>
      </c>
      <c r="H844" s="10" t="s">
        <v>20</v>
      </c>
      <c r="I844" s="10"/>
      <c r="J844" s="6"/>
      <c r="K844" s="6">
        <v>2016.0</v>
      </c>
    </row>
    <row r="845" ht="15.75" customHeight="1">
      <c r="A845" s="10" t="s">
        <v>2603</v>
      </c>
      <c r="B845" s="6" t="s">
        <v>2604</v>
      </c>
      <c r="C845" s="7">
        <v>2100.0</v>
      </c>
      <c r="D845" s="7">
        <v>2100.0</v>
      </c>
      <c r="E845" s="8">
        <v>42621.0</v>
      </c>
      <c r="F845" s="5" t="s">
        <v>2605</v>
      </c>
      <c r="G845" s="10" t="s">
        <v>14</v>
      </c>
      <c r="H845" s="10" t="s">
        <v>2606</v>
      </c>
      <c r="I845" s="10" t="s">
        <v>292</v>
      </c>
      <c r="J845" s="6"/>
      <c r="K845" s="6">
        <v>2016.0</v>
      </c>
    </row>
    <row r="846" ht="15.75" customHeight="1">
      <c r="A846" s="10" t="s">
        <v>2607</v>
      </c>
      <c r="B846" s="6" t="s">
        <v>2608</v>
      </c>
      <c r="C846" s="7">
        <v>150000.0</v>
      </c>
      <c r="D846" s="7">
        <v>150000.0</v>
      </c>
      <c r="E846" s="8">
        <v>42636.0</v>
      </c>
      <c r="F846" s="5" t="s">
        <v>2609</v>
      </c>
      <c r="G846" s="10" t="s">
        <v>283</v>
      </c>
      <c r="H846" s="10" t="s">
        <v>2610</v>
      </c>
      <c r="I846" s="10" t="s">
        <v>613</v>
      </c>
      <c r="J846" s="6"/>
      <c r="K846" s="6">
        <v>2016.0</v>
      </c>
    </row>
    <row r="847" ht="15.75" customHeight="1">
      <c r="A847" s="10" t="s">
        <v>2611</v>
      </c>
      <c r="B847" s="6" t="s">
        <v>2612</v>
      </c>
      <c r="C847" s="7">
        <v>5000.0</v>
      </c>
      <c r="D847" s="7">
        <v>5000.0</v>
      </c>
      <c r="E847" s="8">
        <v>42639.0</v>
      </c>
      <c r="F847" s="5" t="s">
        <v>2613</v>
      </c>
      <c r="G847" s="10" t="s">
        <v>283</v>
      </c>
      <c r="H847" s="10" t="s">
        <v>2614</v>
      </c>
      <c r="I847" s="10" t="s">
        <v>292</v>
      </c>
      <c r="J847" s="6"/>
      <c r="K847" s="6">
        <v>2016.0</v>
      </c>
    </row>
    <row r="848" ht="15.75" customHeight="1">
      <c r="A848" s="10" t="s">
        <v>2615</v>
      </c>
      <c r="B848" s="6" t="s">
        <v>2616</v>
      </c>
      <c r="C848" s="7">
        <v>4680.0</v>
      </c>
      <c r="D848" s="7">
        <v>4680.0</v>
      </c>
      <c r="E848" s="8">
        <v>42641.0</v>
      </c>
      <c r="F848" s="5" t="s">
        <v>2617</v>
      </c>
      <c r="G848" s="10" t="s">
        <v>14</v>
      </c>
      <c r="H848" s="10" t="s">
        <v>2618</v>
      </c>
      <c r="I848" s="10" t="s">
        <v>292</v>
      </c>
      <c r="J848" s="6"/>
      <c r="K848" s="6">
        <v>2016.0</v>
      </c>
    </row>
    <row r="849" ht="15.75" customHeight="1">
      <c r="A849" s="10" t="s">
        <v>2619</v>
      </c>
      <c r="B849" s="6" t="s">
        <v>2620</v>
      </c>
      <c r="C849" s="7">
        <v>1.0</v>
      </c>
      <c r="D849" s="7">
        <v>1.0</v>
      </c>
      <c r="E849" s="8">
        <v>42643.0</v>
      </c>
      <c r="F849" s="5" t="s">
        <v>2621</v>
      </c>
      <c r="G849" s="10" t="s">
        <v>283</v>
      </c>
      <c r="H849" s="10" t="s">
        <v>2622</v>
      </c>
      <c r="I849" s="10" t="s">
        <v>292</v>
      </c>
      <c r="J849" s="6" t="s">
        <v>2565</v>
      </c>
      <c r="K849" s="6">
        <v>2016.0</v>
      </c>
    </row>
    <row r="850" ht="15.75" customHeight="1">
      <c r="A850" s="10" t="s">
        <v>2623</v>
      </c>
      <c r="B850" s="6" t="s">
        <v>2624</v>
      </c>
      <c r="C850" s="7">
        <v>10323.0</v>
      </c>
      <c r="D850" s="7">
        <v>10323.0</v>
      </c>
      <c r="E850" s="8">
        <v>42642.0</v>
      </c>
      <c r="F850" s="5" t="s">
        <v>2625</v>
      </c>
      <c r="G850" s="10" t="s">
        <v>14</v>
      </c>
      <c r="H850" s="10" t="s">
        <v>20</v>
      </c>
      <c r="I850" s="10"/>
      <c r="J850" s="6"/>
      <c r="K850" s="6">
        <v>2016.0</v>
      </c>
    </row>
    <row r="851" ht="15.75" customHeight="1">
      <c r="A851" s="10" t="s">
        <v>2626</v>
      </c>
      <c r="B851" s="6" t="s">
        <v>2627</v>
      </c>
      <c r="C851" s="7">
        <v>1.0</v>
      </c>
      <c r="D851" s="7">
        <v>1.0</v>
      </c>
      <c r="E851" s="8">
        <v>42650.0</v>
      </c>
      <c r="F851" s="5" t="s">
        <v>2628</v>
      </c>
      <c r="G851" s="10" t="s">
        <v>283</v>
      </c>
      <c r="H851" s="10" t="s">
        <v>2629</v>
      </c>
      <c r="I851" s="10" t="s">
        <v>292</v>
      </c>
      <c r="J851" s="6"/>
      <c r="K851" s="6">
        <v>2016.0</v>
      </c>
    </row>
    <row r="852" ht="15.75" customHeight="1">
      <c r="A852" s="5" t="s">
        <v>2630</v>
      </c>
      <c r="B852" s="14" t="s">
        <v>2631</v>
      </c>
      <c r="C852" s="7">
        <v>1.0</v>
      </c>
      <c r="D852" s="7">
        <v>1.0</v>
      </c>
      <c r="E852" s="8">
        <v>42656.0</v>
      </c>
      <c r="F852" s="5" t="s">
        <v>2632</v>
      </c>
      <c r="G852" s="10" t="s">
        <v>283</v>
      </c>
      <c r="H852" s="10" t="s">
        <v>2633</v>
      </c>
      <c r="I852" s="10" t="s">
        <v>292</v>
      </c>
      <c r="J852" s="6"/>
      <c r="K852" s="6">
        <v>2016.0</v>
      </c>
    </row>
    <row r="853" ht="15.75" customHeight="1">
      <c r="A853" s="5" t="s">
        <v>2634</v>
      </c>
      <c r="B853" s="14" t="s">
        <v>2635</v>
      </c>
      <c r="C853" s="7">
        <v>400000.0</v>
      </c>
      <c r="D853" s="7">
        <v>400000.0</v>
      </c>
      <c r="E853" s="8">
        <v>42661.0</v>
      </c>
      <c r="F853" s="5" t="s">
        <v>2636</v>
      </c>
      <c r="G853" s="10" t="s">
        <v>283</v>
      </c>
      <c r="H853" s="10" t="s">
        <v>2637</v>
      </c>
      <c r="I853" s="10" t="s">
        <v>2638</v>
      </c>
      <c r="J853" s="6" t="s">
        <v>2639</v>
      </c>
      <c r="K853" s="6">
        <v>2016.0</v>
      </c>
    </row>
    <row r="854" ht="15.75" customHeight="1">
      <c r="A854" s="5" t="s">
        <v>2640</v>
      </c>
      <c r="B854" s="14" t="s">
        <v>2641</v>
      </c>
      <c r="C854" s="7">
        <v>1.0</v>
      </c>
      <c r="D854" s="7">
        <v>1.0</v>
      </c>
      <c r="E854" s="8">
        <v>42662.0</v>
      </c>
      <c r="F854" s="5" t="s">
        <v>2642</v>
      </c>
      <c r="G854" s="10" t="s">
        <v>283</v>
      </c>
      <c r="H854" s="10" t="s">
        <v>2643</v>
      </c>
      <c r="I854" s="10" t="s">
        <v>292</v>
      </c>
      <c r="J854" s="6"/>
      <c r="K854" s="6">
        <v>2016.0</v>
      </c>
    </row>
    <row r="855" ht="15.75" customHeight="1">
      <c r="A855" s="5" t="s">
        <v>2644</v>
      </c>
      <c r="B855" s="14" t="s">
        <v>2170</v>
      </c>
      <c r="C855" s="7">
        <v>422850.0</v>
      </c>
      <c r="D855" s="7">
        <v>422850.0</v>
      </c>
      <c r="E855" s="8">
        <v>42664.0</v>
      </c>
      <c r="F855" s="6" t="s">
        <v>2645</v>
      </c>
      <c r="G855" s="10" t="s">
        <v>14</v>
      </c>
      <c r="H855" s="10" t="s">
        <v>20</v>
      </c>
      <c r="I855" s="10"/>
      <c r="J855" s="6"/>
      <c r="K855" s="6">
        <v>2016.0</v>
      </c>
    </row>
    <row r="856" ht="15.75" customHeight="1">
      <c r="A856" s="5" t="s">
        <v>2646</v>
      </c>
      <c r="B856" s="14" t="s">
        <v>2647</v>
      </c>
      <c r="C856" s="7">
        <v>1.0</v>
      </c>
      <c r="D856" s="7">
        <v>1.0</v>
      </c>
      <c r="E856" s="8">
        <v>42667.0</v>
      </c>
      <c r="F856" s="6" t="s">
        <v>2648</v>
      </c>
      <c r="G856" s="10" t="s">
        <v>14</v>
      </c>
      <c r="H856" s="10" t="s">
        <v>20</v>
      </c>
      <c r="I856" s="10"/>
      <c r="J856" s="6"/>
      <c r="K856" s="6">
        <v>2016.0</v>
      </c>
    </row>
    <row r="857" ht="15.75" customHeight="1">
      <c r="A857" s="5" t="s">
        <v>2649</v>
      </c>
      <c r="B857" s="14" t="s">
        <v>2650</v>
      </c>
      <c r="C857" s="7">
        <v>1000000.0</v>
      </c>
      <c r="D857" s="7">
        <v>1000000.0</v>
      </c>
      <c r="E857" s="8">
        <v>42664.0</v>
      </c>
      <c r="F857" s="6" t="s">
        <v>2651</v>
      </c>
      <c r="G857" s="10" t="s">
        <v>283</v>
      </c>
      <c r="H857" s="10" t="s">
        <v>2652</v>
      </c>
      <c r="I857" s="10" t="s">
        <v>16</v>
      </c>
      <c r="J857" s="6"/>
      <c r="K857" s="6">
        <v>2016.0</v>
      </c>
    </row>
    <row r="858" ht="15.75" customHeight="1">
      <c r="A858" s="5" t="s">
        <v>2653</v>
      </c>
      <c r="B858" s="14" t="s">
        <v>2654</v>
      </c>
      <c r="C858" s="7">
        <v>26650.0</v>
      </c>
      <c r="D858" s="7">
        <v>26650.0</v>
      </c>
      <c r="E858" s="8">
        <v>42670.0</v>
      </c>
      <c r="F858" s="6" t="s">
        <v>2655</v>
      </c>
      <c r="G858" s="10" t="s">
        <v>14</v>
      </c>
      <c r="H858" s="10" t="s">
        <v>2656</v>
      </c>
      <c r="I858" s="10" t="s">
        <v>292</v>
      </c>
      <c r="J858" s="6"/>
      <c r="K858" s="6">
        <v>2016.0</v>
      </c>
    </row>
    <row r="859" ht="15.75" customHeight="1">
      <c r="A859" s="15" t="s">
        <v>2657</v>
      </c>
      <c r="B859" s="14" t="s">
        <v>2658</v>
      </c>
      <c r="C859" s="7">
        <v>1.0</v>
      </c>
      <c r="D859" s="7">
        <v>1.0</v>
      </c>
      <c r="E859" s="8">
        <v>42670.0</v>
      </c>
      <c r="F859" s="6" t="s">
        <v>2659</v>
      </c>
      <c r="G859" s="10" t="s">
        <v>14</v>
      </c>
      <c r="H859" s="10" t="s">
        <v>20</v>
      </c>
      <c r="I859" s="10"/>
      <c r="J859" s="6"/>
      <c r="K859" s="6">
        <v>2016.0</v>
      </c>
    </row>
    <row r="860" ht="15.75" customHeight="1">
      <c r="A860" s="5" t="s">
        <v>2660</v>
      </c>
      <c r="B860" s="14" t="s">
        <v>2661</v>
      </c>
      <c r="C860" s="7">
        <v>466000.0</v>
      </c>
      <c r="D860" s="7">
        <v>466000.0</v>
      </c>
      <c r="E860" s="8">
        <v>42648.0</v>
      </c>
      <c r="F860" s="6" t="s">
        <v>2662</v>
      </c>
      <c r="G860" s="10" t="s">
        <v>283</v>
      </c>
      <c r="H860" s="10" t="s">
        <v>2663</v>
      </c>
      <c r="I860" s="10" t="s">
        <v>2664</v>
      </c>
      <c r="J860" s="6" t="s">
        <v>2665</v>
      </c>
      <c r="K860" s="6">
        <v>2016.0</v>
      </c>
    </row>
    <row r="861" ht="15.75" customHeight="1">
      <c r="A861" s="5" t="s">
        <v>2666</v>
      </c>
      <c r="B861" s="14" t="s">
        <v>2667</v>
      </c>
      <c r="C861" s="7">
        <v>1.0</v>
      </c>
      <c r="D861" s="7">
        <v>1.0</v>
      </c>
      <c r="E861" s="8">
        <v>42674.0</v>
      </c>
      <c r="F861" s="6" t="s">
        <v>2668</v>
      </c>
      <c r="G861" s="10" t="s">
        <v>14</v>
      </c>
      <c r="H861" s="10" t="s">
        <v>20</v>
      </c>
      <c r="I861" s="10"/>
      <c r="J861" s="6"/>
      <c r="K861" s="6">
        <v>2016.0</v>
      </c>
    </row>
    <row r="862" ht="15.75" customHeight="1">
      <c r="A862" s="5" t="s">
        <v>2669</v>
      </c>
      <c r="B862" s="14" t="s">
        <v>2670</v>
      </c>
      <c r="C862" s="7">
        <v>1.0</v>
      </c>
      <c r="D862" s="7">
        <v>1.0</v>
      </c>
      <c r="E862" s="8">
        <v>42675.0</v>
      </c>
      <c r="F862" s="6" t="s">
        <v>2671</v>
      </c>
      <c r="G862" s="10" t="s">
        <v>283</v>
      </c>
      <c r="H862" s="10" t="s">
        <v>2672</v>
      </c>
      <c r="I862" s="10" t="s">
        <v>613</v>
      </c>
      <c r="J862" s="6" t="s">
        <v>2673</v>
      </c>
      <c r="K862" s="6">
        <v>2016.0</v>
      </c>
    </row>
    <row r="863" ht="15.75" customHeight="1">
      <c r="A863" s="5" t="s">
        <v>2674</v>
      </c>
      <c r="B863" s="14" t="s">
        <v>2675</v>
      </c>
      <c r="C863" s="7">
        <v>1.0</v>
      </c>
      <c r="D863" s="7">
        <v>1.0</v>
      </c>
      <c r="E863" s="8">
        <v>42685.0</v>
      </c>
      <c r="F863" s="6" t="s">
        <v>2676</v>
      </c>
      <c r="G863" s="10" t="s">
        <v>14</v>
      </c>
      <c r="H863" s="10" t="s">
        <v>20</v>
      </c>
      <c r="I863" s="10"/>
      <c r="J863" s="6"/>
      <c r="K863" s="6">
        <v>2016.0</v>
      </c>
    </row>
    <row r="864" ht="15.75" customHeight="1">
      <c r="A864" s="5" t="s">
        <v>2677</v>
      </c>
      <c r="B864" s="14" t="s">
        <v>2678</v>
      </c>
      <c r="C864" s="7">
        <v>4288320.0</v>
      </c>
      <c r="D864" s="7">
        <v>4288320.0</v>
      </c>
      <c r="E864" s="8">
        <v>42685.0</v>
      </c>
      <c r="F864" s="6" t="s">
        <v>2679</v>
      </c>
      <c r="G864" s="10" t="s">
        <v>14</v>
      </c>
      <c r="H864" s="10" t="s">
        <v>20</v>
      </c>
      <c r="I864" s="10"/>
      <c r="J864" s="6"/>
      <c r="K864" s="6">
        <v>2016.0</v>
      </c>
    </row>
    <row r="865" ht="15.75" customHeight="1">
      <c r="A865" s="5" t="s">
        <v>2680</v>
      </c>
      <c r="B865" s="14" t="s">
        <v>2681</v>
      </c>
      <c r="C865" s="6">
        <v>17907.0</v>
      </c>
      <c r="D865" s="7">
        <v>17907.0</v>
      </c>
      <c r="E865" s="8">
        <v>42690.0</v>
      </c>
      <c r="F865" s="6" t="s">
        <v>2682</v>
      </c>
      <c r="G865" s="10" t="s">
        <v>283</v>
      </c>
      <c r="H865" s="10" t="s">
        <v>2683</v>
      </c>
      <c r="I865" s="10" t="s">
        <v>292</v>
      </c>
      <c r="J865" s="6"/>
      <c r="K865" s="6">
        <v>2016.0</v>
      </c>
    </row>
    <row r="866" ht="15.75" customHeight="1">
      <c r="A866" s="5" t="s">
        <v>2684</v>
      </c>
      <c r="B866" s="14" t="s">
        <v>1023</v>
      </c>
      <c r="C866" s="7">
        <v>885000.0</v>
      </c>
      <c r="D866" s="7">
        <v>885000.0</v>
      </c>
      <c r="E866" s="8">
        <v>42692.0</v>
      </c>
      <c r="F866" s="6" t="s">
        <v>2685</v>
      </c>
      <c r="G866" s="10" t="s">
        <v>283</v>
      </c>
      <c r="H866" s="10" t="s">
        <v>2686</v>
      </c>
      <c r="I866" s="10" t="s">
        <v>292</v>
      </c>
      <c r="J866" s="6"/>
      <c r="K866" s="6">
        <v>2016.0</v>
      </c>
    </row>
    <row r="867" ht="15.75" customHeight="1">
      <c r="A867" s="5" t="s">
        <v>2687</v>
      </c>
      <c r="B867" s="14" t="s">
        <v>2688</v>
      </c>
      <c r="C867" s="7">
        <v>1.0</v>
      </c>
      <c r="D867" s="7">
        <v>1.0</v>
      </c>
      <c r="E867" s="8">
        <v>42678.0</v>
      </c>
      <c r="F867" s="6" t="s">
        <v>2689</v>
      </c>
      <c r="G867" s="10" t="s">
        <v>14</v>
      </c>
      <c r="H867" s="10" t="s">
        <v>20</v>
      </c>
      <c r="I867" s="10"/>
      <c r="J867" s="6"/>
      <c r="K867" s="6">
        <v>2016.0</v>
      </c>
    </row>
    <row r="868" ht="15.75" customHeight="1">
      <c r="A868" s="5" t="s">
        <v>2690</v>
      </c>
      <c r="B868" s="14" t="s">
        <v>2691</v>
      </c>
      <c r="C868" s="7">
        <v>1.0</v>
      </c>
      <c r="D868" s="7">
        <v>1.0</v>
      </c>
      <c r="E868" s="8">
        <v>42678.0</v>
      </c>
      <c r="F868" s="6" t="s">
        <v>2689</v>
      </c>
      <c r="G868" s="10" t="s">
        <v>14</v>
      </c>
      <c r="H868" s="10" t="s">
        <v>20</v>
      </c>
      <c r="I868" s="10"/>
      <c r="J868" s="6"/>
      <c r="K868" s="6">
        <v>2016.0</v>
      </c>
    </row>
    <row r="869" ht="15.75" customHeight="1">
      <c r="A869" s="5" t="s">
        <v>2692</v>
      </c>
      <c r="B869" s="14" t="s">
        <v>2693</v>
      </c>
      <c r="C869" s="7">
        <v>1.0</v>
      </c>
      <c r="D869" s="7">
        <v>1.0</v>
      </c>
      <c r="E869" s="8">
        <v>42678.0</v>
      </c>
      <c r="F869" s="6" t="s">
        <v>2689</v>
      </c>
      <c r="G869" s="10" t="s">
        <v>14</v>
      </c>
      <c r="H869" s="10" t="s">
        <v>20</v>
      </c>
      <c r="I869" s="10"/>
      <c r="J869" s="6"/>
      <c r="K869" s="6">
        <v>2016.0</v>
      </c>
    </row>
    <row r="870" ht="15.75" customHeight="1">
      <c r="A870" s="5" t="s">
        <v>2694</v>
      </c>
      <c r="B870" s="14" t="s">
        <v>2695</v>
      </c>
      <c r="C870" s="7">
        <v>1.0</v>
      </c>
      <c r="D870" s="7">
        <v>1.0</v>
      </c>
      <c r="E870" s="8">
        <v>42678.0</v>
      </c>
      <c r="F870" s="6" t="s">
        <v>2689</v>
      </c>
      <c r="G870" s="10" t="s">
        <v>14</v>
      </c>
      <c r="H870" s="10" t="s">
        <v>20</v>
      </c>
      <c r="I870" s="10"/>
      <c r="J870" s="6"/>
      <c r="K870" s="6">
        <v>2016.0</v>
      </c>
    </row>
    <row r="871" ht="15.75" customHeight="1">
      <c r="A871" s="5" t="s">
        <v>2696</v>
      </c>
      <c r="B871" s="14" t="s">
        <v>2697</v>
      </c>
      <c r="C871" s="7">
        <v>1.0</v>
      </c>
      <c r="D871" s="7">
        <v>1.0</v>
      </c>
      <c r="E871" s="8">
        <v>42678.0</v>
      </c>
      <c r="F871" s="6" t="s">
        <v>2689</v>
      </c>
      <c r="G871" s="10" t="s">
        <v>14</v>
      </c>
      <c r="H871" s="10" t="s">
        <v>20</v>
      </c>
      <c r="I871" s="10"/>
      <c r="J871" s="6"/>
      <c r="K871" s="6">
        <v>2016.0</v>
      </c>
    </row>
    <row r="872" ht="15.75" customHeight="1">
      <c r="A872" s="5" t="s">
        <v>2698</v>
      </c>
      <c r="B872" s="14" t="s">
        <v>2699</v>
      </c>
      <c r="C872" s="7">
        <v>1.0</v>
      </c>
      <c r="D872" s="7">
        <v>1.0</v>
      </c>
      <c r="E872" s="8">
        <v>42678.0</v>
      </c>
      <c r="F872" s="6" t="s">
        <v>2689</v>
      </c>
      <c r="G872" s="10" t="s">
        <v>14</v>
      </c>
      <c r="H872" s="10" t="s">
        <v>20</v>
      </c>
      <c r="I872" s="10"/>
      <c r="J872" s="6"/>
      <c r="K872" s="6">
        <v>2016.0</v>
      </c>
    </row>
    <row r="873" ht="15.75" customHeight="1">
      <c r="A873" s="5" t="s">
        <v>2700</v>
      </c>
      <c r="B873" s="14" t="s">
        <v>2701</v>
      </c>
      <c r="C873" s="7">
        <v>1.0</v>
      </c>
      <c r="D873" s="7">
        <v>1.0</v>
      </c>
      <c r="E873" s="8">
        <v>42678.0</v>
      </c>
      <c r="F873" s="6" t="s">
        <v>2689</v>
      </c>
      <c r="G873" s="10" t="s">
        <v>14</v>
      </c>
      <c r="H873" s="10" t="s">
        <v>20</v>
      </c>
      <c r="I873" s="10"/>
      <c r="J873" s="6"/>
      <c r="K873" s="6">
        <v>2016.0</v>
      </c>
    </row>
    <row r="874" ht="15.75" customHeight="1">
      <c r="A874" s="5" t="s">
        <v>2702</v>
      </c>
      <c r="B874" s="14" t="s">
        <v>2703</v>
      </c>
      <c r="C874" s="7">
        <v>1.0</v>
      </c>
      <c r="D874" s="7">
        <v>1.0</v>
      </c>
      <c r="E874" s="8">
        <v>42678.0</v>
      </c>
      <c r="F874" s="6" t="s">
        <v>2689</v>
      </c>
      <c r="G874" s="10" t="s">
        <v>14</v>
      </c>
      <c r="H874" s="10" t="s">
        <v>20</v>
      </c>
      <c r="I874" s="10"/>
      <c r="J874" s="6"/>
      <c r="K874" s="6">
        <v>2016.0</v>
      </c>
    </row>
    <row r="875" ht="15.75" customHeight="1">
      <c r="A875" s="5" t="s">
        <v>2704</v>
      </c>
      <c r="B875" s="14" t="s">
        <v>2705</v>
      </c>
      <c r="C875" s="7">
        <v>1.0</v>
      </c>
      <c r="D875" s="7">
        <v>1.0</v>
      </c>
      <c r="E875" s="8">
        <v>42678.0</v>
      </c>
      <c r="F875" s="6" t="s">
        <v>2689</v>
      </c>
      <c r="G875" s="10" t="s">
        <v>14</v>
      </c>
      <c r="H875" s="10" t="s">
        <v>20</v>
      </c>
      <c r="I875" s="10"/>
      <c r="J875" s="6"/>
      <c r="K875" s="6">
        <v>2016.0</v>
      </c>
    </row>
    <row r="876" ht="15.75" customHeight="1">
      <c r="A876" s="5" t="s">
        <v>2706</v>
      </c>
      <c r="B876" s="14" t="s">
        <v>2707</v>
      </c>
      <c r="C876" s="7">
        <v>1.0</v>
      </c>
      <c r="D876" s="7">
        <v>1.0</v>
      </c>
      <c r="E876" s="8">
        <v>42678.0</v>
      </c>
      <c r="F876" s="6" t="s">
        <v>2689</v>
      </c>
      <c r="G876" s="10" t="s">
        <v>14</v>
      </c>
      <c r="H876" s="10" t="s">
        <v>20</v>
      </c>
      <c r="I876" s="10"/>
      <c r="J876" s="6"/>
      <c r="K876" s="6">
        <v>2016.0</v>
      </c>
    </row>
    <row r="877" ht="15.75" customHeight="1">
      <c r="A877" s="5" t="s">
        <v>2708</v>
      </c>
      <c r="B877" s="14" t="s">
        <v>2709</v>
      </c>
      <c r="C877" s="7">
        <v>1.0</v>
      </c>
      <c r="D877" s="7">
        <v>1.0</v>
      </c>
      <c r="E877" s="8">
        <v>42678.0</v>
      </c>
      <c r="F877" s="6" t="s">
        <v>2689</v>
      </c>
      <c r="G877" s="10" t="s">
        <v>14</v>
      </c>
      <c r="H877" s="10" t="s">
        <v>20</v>
      </c>
      <c r="I877" s="10"/>
      <c r="J877" s="6"/>
      <c r="K877" s="6">
        <v>2016.0</v>
      </c>
    </row>
    <row r="878" ht="15.75" customHeight="1">
      <c r="A878" s="5" t="s">
        <v>2710</v>
      </c>
      <c r="B878" s="14" t="s">
        <v>2711</v>
      </c>
      <c r="C878" s="7">
        <v>1.0</v>
      </c>
      <c r="D878" s="7">
        <v>1.0</v>
      </c>
      <c r="E878" s="8">
        <v>42678.0</v>
      </c>
      <c r="F878" s="6" t="s">
        <v>2689</v>
      </c>
      <c r="G878" s="10" t="s">
        <v>14</v>
      </c>
      <c r="H878" s="10" t="s">
        <v>20</v>
      </c>
      <c r="I878" s="10"/>
      <c r="J878" s="6"/>
      <c r="K878" s="6">
        <v>2016.0</v>
      </c>
    </row>
    <row r="879" ht="15.75" customHeight="1">
      <c r="A879" s="5" t="s">
        <v>2712</v>
      </c>
      <c r="B879" s="14" t="s">
        <v>2713</v>
      </c>
      <c r="C879" s="7">
        <v>1.0</v>
      </c>
      <c r="D879" s="7">
        <v>1.0</v>
      </c>
      <c r="E879" s="8">
        <v>42678.0</v>
      </c>
      <c r="F879" s="6" t="s">
        <v>2689</v>
      </c>
      <c r="G879" s="10" t="s">
        <v>14</v>
      </c>
      <c r="H879" s="10" t="s">
        <v>20</v>
      </c>
      <c r="I879" s="10"/>
      <c r="J879" s="6"/>
      <c r="K879" s="6">
        <v>2016.0</v>
      </c>
    </row>
    <row r="880" ht="15.75" customHeight="1">
      <c r="A880" s="5" t="s">
        <v>2714</v>
      </c>
      <c r="B880" s="14" t="s">
        <v>2715</v>
      </c>
      <c r="C880" s="7">
        <v>1.0</v>
      </c>
      <c r="D880" s="7">
        <v>1.0</v>
      </c>
      <c r="E880" s="8">
        <v>42678.0</v>
      </c>
      <c r="F880" s="6" t="s">
        <v>2689</v>
      </c>
      <c r="G880" s="10" t="s">
        <v>14</v>
      </c>
      <c r="H880" s="10" t="s">
        <v>20</v>
      </c>
      <c r="I880" s="10"/>
      <c r="J880" s="6"/>
      <c r="K880" s="6">
        <v>2016.0</v>
      </c>
    </row>
    <row r="881" ht="15.75" customHeight="1">
      <c r="A881" s="5" t="s">
        <v>2716</v>
      </c>
      <c r="B881" s="14" t="s">
        <v>2717</v>
      </c>
      <c r="C881" s="7">
        <v>1.0</v>
      </c>
      <c r="D881" s="7">
        <v>1.0</v>
      </c>
      <c r="E881" s="8">
        <v>42678.0</v>
      </c>
      <c r="F881" s="6" t="s">
        <v>2689</v>
      </c>
      <c r="G881" s="10" t="s">
        <v>14</v>
      </c>
      <c r="H881" s="10" t="s">
        <v>20</v>
      </c>
      <c r="I881" s="10"/>
      <c r="J881" s="6"/>
      <c r="K881" s="6">
        <v>2016.0</v>
      </c>
    </row>
    <row r="882" ht="15.75" customHeight="1">
      <c r="A882" s="5" t="s">
        <v>2718</v>
      </c>
      <c r="B882" s="14" t="s">
        <v>2719</v>
      </c>
      <c r="C882" s="7">
        <v>1.0</v>
      </c>
      <c r="D882" s="7">
        <v>1.0</v>
      </c>
      <c r="E882" s="8">
        <v>42678.0</v>
      </c>
      <c r="F882" s="6" t="s">
        <v>2689</v>
      </c>
      <c r="G882" s="10" t="s">
        <v>14</v>
      </c>
      <c r="H882" s="10" t="s">
        <v>20</v>
      </c>
      <c r="I882" s="10"/>
      <c r="J882" s="6"/>
      <c r="K882" s="6">
        <v>2016.0</v>
      </c>
    </row>
    <row r="883" ht="15.75" customHeight="1">
      <c r="A883" s="5" t="s">
        <v>2720</v>
      </c>
      <c r="B883" s="14" t="s">
        <v>2721</v>
      </c>
      <c r="C883" s="7">
        <v>1.0</v>
      </c>
      <c r="D883" s="7">
        <v>1.0</v>
      </c>
      <c r="E883" s="8">
        <v>42678.0</v>
      </c>
      <c r="F883" s="6" t="s">
        <v>2689</v>
      </c>
      <c r="G883" s="10" t="s">
        <v>14</v>
      </c>
      <c r="H883" s="10" t="s">
        <v>20</v>
      </c>
      <c r="I883" s="10"/>
      <c r="J883" s="6"/>
      <c r="K883" s="6">
        <v>2016.0</v>
      </c>
    </row>
    <row r="884" ht="15.75" customHeight="1">
      <c r="A884" s="5" t="s">
        <v>2722</v>
      </c>
      <c r="B884" s="14" t="s">
        <v>2723</v>
      </c>
      <c r="C884" s="7">
        <v>1.0</v>
      </c>
      <c r="D884" s="7">
        <v>1.0</v>
      </c>
      <c r="E884" s="8">
        <v>42678.0</v>
      </c>
      <c r="F884" s="6" t="s">
        <v>2689</v>
      </c>
      <c r="G884" s="10" t="s">
        <v>14</v>
      </c>
      <c r="H884" s="10" t="s">
        <v>20</v>
      </c>
      <c r="I884" s="10"/>
      <c r="J884" s="6"/>
      <c r="K884" s="6">
        <v>2016.0</v>
      </c>
    </row>
    <row r="885" ht="15.75" customHeight="1">
      <c r="A885" s="5" t="s">
        <v>2724</v>
      </c>
      <c r="B885" s="14" t="s">
        <v>2725</v>
      </c>
      <c r="C885" s="7">
        <v>1.0</v>
      </c>
      <c r="D885" s="7">
        <v>1.0</v>
      </c>
      <c r="E885" s="8">
        <v>42678.0</v>
      </c>
      <c r="F885" s="6" t="s">
        <v>2689</v>
      </c>
      <c r="G885" s="10" t="s">
        <v>14</v>
      </c>
      <c r="H885" s="10" t="s">
        <v>20</v>
      </c>
      <c r="I885" s="10"/>
      <c r="J885" s="6"/>
      <c r="K885" s="6">
        <v>2016.0</v>
      </c>
    </row>
    <row r="886" ht="15.75" customHeight="1">
      <c r="A886" s="5" t="s">
        <v>2726</v>
      </c>
      <c r="B886" s="14" t="s">
        <v>2727</v>
      </c>
      <c r="C886" s="7">
        <v>1.0</v>
      </c>
      <c r="D886" s="7">
        <v>1.0</v>
      </c>
      <c r="E886" s="8">
        <v>42678.0</v>
      </c>
      <c r="F886" s="6" t="s">
        <v>2689</v>
      </c>
      <c r="G886" s="10" t="s">
        <v>14</v>
      </c>
      <c r="H886" s="10" t="s">
        <v>20</v>
      </c>
      <c r="I886" s="10"/>
      <c r="J886" s="6"/>
      <c r="K886" s="6">
        <v>2016.0</v>
      </c>
    </row>
    <row r="887" ht="15.75" customHeight="1">
      <c r="A887" s="5" t="s">
        <v>2728</v>
      </c>
      <c r="B887" s="14" t="s">
        <v>2729</v>
      </c>
      <c r="C887" s="7">
        <v>1.0</v>
      </c>
      <c r="D887" s="7">
        <v>1.0</v>
      </c>
      <c r="E887" s="8">
        <v>42678.0</v>
      </c>
      <c r="F887" s="6" t="s">
        <v>2730</v>
      </c>
      <c r="G887" s="10" t="s">
        <v>14</v>
      </c>
      <c r="H887" s="10" t="s">
        <v>20</v>
      </c>
      <c r="I887" s="10"/>
      <c r="J887" s="6"/>
      <c r="K887" s="6">
        <v>2016.0</v>
      </c>
    </row>
    <row r="888" ht="15.75" customHeight="1">
      <c r="A888" s="5" t="s">
        <v>2731</v>
      </c>
      <c r="B888" s="14" t="s">
        <v>2732</v>
      </c>
      <c r="C888" s="7">
        <v>1.0</v>
      </c>
      <c r="D888" s="7">
        <v>1.0</v>
      </c>
      <c r="E888" s="8">
        <v>42678.0</v>
      </c>
      <c r="F888" s="6" t="s">
        <v>2689</v>
      </c>
      <c r="G888" s="10" t="s">
        <v>14</v>
      </c>
      <c r="H888" s="10" t="s">
        <v>20</v>
      </c>
      <c r="I888" s="10"/>
      <c r="J888" s="6"/>
      <c r="K888" s="6">
        <v>2016.0</v>
      </c>
    </row>
    <row r="889" ht="15.75" customHeight="1">
      <c r="A889" s="5" t="s">
        <v>2733</v>
      </c>
      <c r="B889" s="14" t="s">
        <v>2734</v>
      </c>
      <c r="C889" s="7">
        <v>1.0</v>
      </c>
      <c r="D889" s="7">
        <v>1.0</v>
      </c>
      <c r="E889" s="8">
        <v>42678.0</v>
      </c>
      <c r="F889" s="6" t="s">
        <v>2689</v>
      </c>
      <c r="G889" s="10" t="s">
        <v>14</v>
      </c>
      <c r="H889" s="10" t="s">
        <v>20</v>
      </c>
      <c r="I889" s="10"/>
      <c r="J889" s="6"/>
      <c r="K889" s="6">
        <v>2016.0</v>
      </c>
    </row>
    <row r="890" ht="15.75" customHeight="1">
      <c r="A890" s="5" t="s">
        <v>2735</v>
      </c>
      <c r="B890" s="14" t="s">
        <v>2736</v>
      </c>
      <c r="C890" s="7">
        <v>1.0</v>
      </c>
      <c r="D890" s="7">
        <v>1.0</v>
      </c>
      <c r="E890" s="8">
        <v>42678.0</v>
      </c>
      <c r="F890" s="6" t="s">
        <v>2689</v>
      </c>
      <c r="G890" s="10" t="s">
        <v>14</v>
      </c>
      <c r="H890" s="10" t="s">
        <v>20</v>
      </c>
      <c r="I890" s="10"/>
      <c r="J890" s="6"/>
      <c r="K890" s="6">
        <v>2016.0</v>
      </c>
    </row>
    <row r="891" ht="15.75" customHeight="1">
      <c r="A891" s="5" t="s">
        <v>2737</v>
      </c>
      <c r="B891" s="14" t="s">
        <v>2738</v>
      </c>
      <c r="C891" s="7">
        <v>1.0</v>
      </c>
      <c r="D891" s="7">
        <v>1.0</v>
      </c>
      <c r="E891" s="8">
        <v>42678.0</v>
      </c>
      <c r="F891" s="6" t="s">
        <v>2689</v>
      </c>
      <c r="G891" s="10" t="s">
        <v>14</v>
      </c>
      <c r="H891" s="10" t="s">
        <v>20</v>
      </c>
      <c r="I891" s="10"/>
      <c r="J891" s="6"/>
      <c r="K891" s="6">
        <v>2016.0</v>
      </c>
    </row>
    <row r="892" ht="15.75" customHeight="1">
      <c r="A892" s="5" t="s">
        <v>2739</v>
      </c>
      <c r="B892" s="14" t="s">
        <v>2740</v>
      </c>
      <c r="C892" s="7">
        <v>1.0</v>
      </c>
      <c r="D892" s="7">
        <v>1.0</v>
      </c>
      <c r="E892" s="8">
        <v>42678.0</v>
      </c>
      <c r="F892" s="6" t="s">
        <v>2689</v>
      </c>
      <c r="G892" s="10" t="s">
        <v>14</v>
      </c>
      <c r="H892" s="10" t="s">
        <v>20</v>
      </c>
      <c r="I892" s="10"/>
      <c r="J892" s="6"/>
      <c r="K892" s="6">
        <v>2016.0</v>
      </c>
    </row>
    <row r="893" ht="15.75" customHeight="1">
      <c r="A893" s="5" t="s">
        <v>2741</v>
      </c>
      <c r="B893" s="14" t="s">
        <v>2742</v>
      </c>
      <c r="C893" s="7">
        <v>1.0</v>
      </c>
      <c r="D893" s="7">
        <v>1.0</v>
      </c>
      <c r="E893" s="8">
        <v>42678.0</v>
      </c>
      <c r="F893" s="6" t="s">
        <v>2689</v>
      </c>
      <c r="G893" s="10" t="s">
        <v>14</v>
      </c>
      <c r="H893" s="10" t="s">
        <v>20</v>
      </c>
      <c r="I893" s="10"/>
      <c r="J893" s="6"/>
      <c r="K893" s="6">
        <v>2016.0</v>
      </c>
    </row>
    <row r="894" ht="15.75" customHeight="1">
      <c r="A894" s="5" t="s">
        <v>2743</v>
      </c>
      <c r="B894" s="14" t="s">
        <v>2744</v>
      </c>
      <c r="C894" s="7">
        <v>1.0</v>
      </c>
      <c r="D894" s="7">
        <v>1.0</v>
      </c>
      <c r="E894" s="8">
        <v>42678.0</v>
      </c>
      <c r="F894" s="6" t="s">
        <v>2689</v>
      </c>
      <c r="G894" s="10" t="s">
        <v>14</v>
      </c>
      <c r="H894" s="10" t="s">
        <v>20</v>
      </c>
      <c r="I894" s="10"/>
      <c r="J894" s="6"/>
      <c r="K894" s="6">
        <v>2016.0</v>
      </c>
    </row>
    <row r="895" ht="15.75" customHeight="1">
      <c r="A895" s="5" t="s">
        <v>2745</v>
      </c>
      <c r="B895" s="14" t="s">
        <v>2746</v>
      </c>
      <c r="C895" s="7">
        <v>1.0</v>
      </c>
      <c r="D895" s="7">
        <v>1.0</v>
      </c>
      <c r="E895" s="8">
        <v>42678.0</v>
      </c>
      <c r="F895" s="6" t="s">
        <v>2689</v>
      </c>
      <c r="G895" s="10" t="s">
        <v>14</v>
      </c>
      <c r="H895" s="10" t="s">
        <v>20</v>
      </c>
      <c r="I895" s="10"/>
      <c r="J895" s="6"/>
      <c r="K895" s="6">
        <v>2016.0</v>
      </c>
    </row>
    <row r="896" ht="15.75" customHeight="1">
      <c r="A896" s="5" t="s">
        <v>2747</v>
      </c>
      <c r="B896" s="14" t="s">
        <v>2748</v>
      </c>
      <c r="C896" s="7">
        <v>1.0</v>
      </c>
      <c r="D896" s="7">
        <v>1.0</v>
      </c>
      <c r="E896" s="8">
        <v>42678.0</v>
      </c>
      <c r="F896" s="6" t="s">
        <v>2689</v>
      </c>
      <c r="G896" s="10" t="s">
        <v>14</v>
      </c>
      <c r="H896" s="10" t="s">
        <v>20</v>
      </c>
      <c r="I896" s="10"/>
      <c r="J896" s="6"/>
      <c r="K896" s="6">
        <v>2016.0</v>
      </c>
    </row>
    <row r="897" ht="15.75" customHeight="1">
      <c r="A897" s="5" t="s">
        <v>2749</v>
      </c>
      <c r="B897" s="14" t="s">
        <v>2750</v>
      </c>
      <c r="C897" s="7">
        <v>1.0</v>
      </c>
      <c r="D897" s="7">
        <v>1.0</v>
      </c>
      <c r="E897" s="8">
        <v>42678.0</v>
      </c>
      <c r="F897" s="6" t="s">
        <v>2689</v>
      </c>
      <c r="G897" s="10" t="s">
        <v>14</v>
      </c>
      <c r="H897" s="10" t="s">
        <v>20</v>
      </c>
      <c r="I897" s="10"/>
      <c r="J897" s="6"/>
      <c r="K897" s="6">
        <v>2016.0</v>
      </c>
    </row>
    <row r="898" ht="15.75" customHeight="1">
      <c r="A898" s="5" t="s">
        <v>2751</v>
      </c>
      <c r="B898" s="14" t="s">
        <v>2752</v>
      </c>
      <c r="C898" s="7">
        <v>1.0</v>
      </c>
      <c r="D898" s="7">
        <v>1.0</v>
      </c>
      <c r="E898" s="8">
        <v>42678.0</v>
      </c>
      <c r="F898" s="6" t="s">
        <v>2689</v>
      </c>
      <c r="G898" s="10" t="s">
        <v>14</v>
      </c>
      <c r="H898" s="10" t="s">
        <v>20</v>
      </c>
      <c r="I898" s="10"/>
      <c r="J898" s="6"/>
      <c r="K898" s="6">
        <v>2016.0</v>
      </c>
    </row>
    <row r="899" ht="15.75" customHeight="1">
      <c r="A899" s="5" t="s">
        <v>2753</v>
      </c>
      <c r="B899" s="14" t="s">
        <v>2754</v>
      </c>
      <c r="C899" s="7">
        <v>1.0</v>
      </c>
      <c r="D899" s="7">
        <v>1.0</v>
      </c>
      <c r="E899" s="8">
        <v>42678.0</v>
      </c>
      <c r="F899" s="6" t="s">
        <v>2689</v>
      </c>
      <c r="G899" s="10" t="s">
        <v>14</v>
      </c>
      <c r="H899" s="10" t="s">
        <v>20</v>
      </c>
      <c r="I899" s="10"/>
      <c r="J899" s="6"/>
      <c r="K899" s="6">
        <v>2016.0</v>
      </c>
    </row>
    <row r="900" ht="15.75" customHeight="1">
      <c r="A900" s="5" t="s">
        <v>2755</v>
      </c>
      <c r="B900" s="14" t="s">
        <v>2756</v>
      </c>
      <c r="C900" s="7">
        <v>1.0</v>
      </c>
      <c r="D900" s="7">
        <v>1.0</v>
      </c>
      <c r="E900" s="8">
        <v>42678.0</v>
      </c>
      <c r="F900" s="6" t="s">
        <v>2689</v>
      </c>
      <c r="G900" s="10" t="s">
        <v>14</v>
      </c>
      <c r="H900" s="10" t="s">
        <v>20</v>
      </c>
      <c r="I900" s="10"/>
      <c r="J900" s="6"/>
      <c r="K900" s="6">
        <v>2016.0</v>
      </c>
    </row>
    <row r="901" ht="15.75" customHeight="1">
      <c r="A901" s="5" t="s">
        <v>2757</v>
      </c>
      <c r="B901" s="14" t="s">
        <v>2758</v>
      </c>
      <c r="C901" s="7">
        <v>1.0</v>
      </c>
      <c r="D901" s="7">
        <v>1.0</v>
      </c>
      <c r="E901" s="8">
        <v>42678.0</v>
      </c>
      <c r="F901" s="6" t="s">
        <v>2689</v>
      </c>
      <c r="G901" s="10" t="s">
        <v>14</v>
      </c>
      <c r="H901" s="10" t="s">
        <v>20</v>
      </c>
      <c r="I901" s="10"/>
      <c r="J901" s="6"/>
      <c r="K901" s="6">
        <v>2016.0</v>
      </c>
    </row>
    <row r="902" ht="15.75" customHeight="1">
      <c r="A902" s="5" t="s">
        <v>2759</v>
      </c>
      <c r="B902" s="14" t="s">
        <v>2760</v>
      </c>
      <c r="C902" s="7">
        <v>1.0</v>
      </c>
      <c r="D902" s="7">
        <v>1.0</v>
      </c>
      <c r="E902" s="8">
        <v>42678.0</v>
      </c>
      <c r="F902" s="6" t="s">
        <v>2689</v>
      </c>
      <c r="G902" s="10" t="s">
        <v>14</v>
      </c>
      <c r="H902" s="10" t="s">
        <v>20</v>
      </c>
      <c r="I902" s="10"/>
      <c r="J902" s="6"/>
      <c r="K902" s="6">
        <v>2016.0</v>
      </c>
    </row>
    <row r="903" ht="15.75" customHeight="1">
      <c r="A903" s="5" t="s">
        <v>2761</v>
      </c>
      <c r="B903" s="14" t="s">
        <v>2762</v>
      </c>
      <c r="C903" s="7">
        <v>1.0</v>
      </c>
      <c r="D903" s="7">
        <v>1.0</v>
      </c>
      <c r="E903" s="8">
        <v>42678.0</v>
      </c>
      <c r="F903" s="6" t="s">
        <v>2689</v>
      </c>
      <c r="G903" s="10" t="s">
        <v>14</v>
      </c>
      <c r="H903" s="10" t="s">
        <v>20</v>
      </c>
      <c r="I903" s="10"/>
      <c r="J903" s="6"/>
      <c r="K903" s="6">
        <v>2016.0</v>
      </c>
    </row>
    <row r="904" ht="15.75" customHeight="1">
      <c r="A904" s="5" t="s">
        <v>2763</v>
      </c>
      <c r="B904" s="14" t="s">
        <v>2764</v>
      </c>
      <c r="C904" s="7">
        <v>1.0</v>
      </c>
      <c r="D904" s="7">
        <v>1.0</v>
      </c>
      <c r="E904" s="8">
        <v>42678.0</v>
      </c>
      <c r="F904" s="6" t="s">
        <v>2689</v>
      </c>
      <c r="G904" s="10" t="s">
        <v>14</v>
      </c>
      <c r="H904" s="10" t="s">
        <v>20</v>
      </c>
      <c r="I904" s="10"/>
      <c r="J904" s="6"/>
      <c r="K904" s="6">
        <v>2016.0</v>
      </c>
    </row>
    <row r="905" ht="15.75" customHeight="1">
      <c r="A905" s="5" t="s">
        <v>2765</v>
      </c>
      <c r="B905" s="14" t="s">
        <v>2766</v>
      </c>
      <c r="C905" s="7">
        <v>1.0</v>
      </c>
      <c r="D905" s="7">
        <v>1.5</v>
      </c>
      <c r="E905" s="8">
        <v>42678.0</v>
      </c>
      <c r="F905" s="6" t="s">
        <v>2689</v>
      </c>
      <c r="G905" s="10" t="s">
        <v>14</v>
      </c>
      <c r="H905" s="10" t="s">
        <v>20</v>
      </c>
      <c r="I905" s="10"/>
      <c r="J905" s="6"/>
      <c r="K905" s="6">
        <v>2016.0</v>
      </c>
    </row>
    <row r="906" ht="15.75" customHeight="1">
      <c r="A906" s="5" t="s">
        <v>2767</v>
      </c>
      <c r="B906" s="14" t="s">
        <v>2768</v>
      </c>
      <c r="C906" s="7">
        <v>1.0</v>
      </c>
      <c r="D906" s="7">
        <v>1.0</v>
      </c>
      <c r="E906" s="8">
        <v>42678.0</v>
      </c>
      <c r="F906" s="6" t="s">
        <v>2689</v>
      </c>
      <c r="G906" s="10" t="s">
        <v>14</v>
      </c>
      <c r="H906" s="10" t="s">
        <v>20</v>
      </c>
      <c r="I906" s="10"/>
      <c r="J906" s="6"/>
      <c r="K906" s="6">
        <v>2016.0</v>
      </c>
    </row>
    <row r="907" ht="15.75" customHeight="1">
      <c r="A907" s="5" t="s">
        <v>2769</v>
      </c>
      <c r="B907" s="14" t="s">
        <v>2770</v>
      </c>
      <c r="C907" s="7">
        <v>1.0</v>
      </c>
      <c r="D907" s="7">
        <v>1.5</v>
      </c>
      <c r="E907" s="8">
        <v>42678.0</v>
      </c>
      <c r="F907" s="6" t="s">
        <v>2689</v>
      </c>
      <c r="G907" s="10" t="s">
        <v>14</v>
      </c>
      <c r="H907" s="10" t="s">
        <v>20</v>
      </c>
      <c r="I907" s="10"/>
      <c r="J907" s="6"/>
      <c r="K907" s="6">
        <v>2016.0</v>
      </c>
    </row>
    <row r="908" ht="15.75" customHeight="1">
      <c r="A908" s="5" t="s">
        <v>2771</v>
      </c>
      <c r="B908" s="14" t="s">
        <v>2772</v>
      </c>
      <c r="C908" s="7">
        <v>1.0</v>
      </c>
      <c r="D908" s="7">
        <v>1.0</v>
      </c>
      <c r="E908" s="8">
        <v>42678.0</v>
      </c>
      <c r="F908" s="6" t="s">
        <v>2689</v>
      </c>
      <c r="G908" s="10" t="s">
        <v>14</v>
      </c>
      <c r="H908" s="10" t="s">
        <v>20</v>
      </c>
      <c r="I908" s="10"/>
      <c r="J908" s="6"/>
      <c r="K908" s="6">
        <v>2016.0</v>
      </c>
    </row>
    <row r="909" ht="15.75" customHeight="1">
      <c r="A909" s="5" t="s">
        <v>2773</v>
      </c>
      <c r="B909" s="14" t="s">
        <v>2774</v>
      </c>
      <c r="C909" s="7">
        <v>1.0</v>
      </c>
      <c r="D909" s="7">
        <v>1.5</v>
      </c>
      <c r="E909" s="8">
        <v>42678.0</v>
      </c>
      <c r="F909" s="6" t="s">
        <v>2689</v>
      </c>
      <c r="G909" s="10" t="s">
        <v>14</v>
      </c>
      <c r="H909" s="10" t="s">
        <v>20</v>
      </c>
      <c r="I909" s="10"/>
      <c r="J909" s="6"/>
      <c r="K909" s="6">
        <v>2016.0</v>
      </c>
    </row>
    <row r="910" ht="15.75" customHeight="1">
      <c r="A910" s="5" t="s">
        <v>2775</v>
      </c>
      <c r="B910" s="14" t="s">
        <v>2776</v>
      </c>
      <c r="C910" s="7">
        <v>1.0</v>
      </c>
      <c r="D910" s="7">
        <v>1.0</v>
      </c>
      <c r="E910" s="8">
        <v>42678.0</v>
      </c>
      <c r="F910" s="6" t="s">
        <v>2689</v>
      </c>
      <c r="G910" s="10" t="s">
        <v>14</v>
      </c>
      <c r="H910" s="10" t="s">
        <v>20</v>
      </c>
      <c r="I910" s="10"/>
      <c r="J910" s="6"/>
      <c r="K910" s="6">
        <v>2016.0</v>
      </c>
    </row>
    <row r="911" ht="15.75" customHeight="1">
      <c r="A911" s="5" t="s">
        <v>2775</v>
      </c>
      <c r="B911" s="14" t="s">
        <v>2777</v>
      </c>
      <c r="C911" s="7">
        <v>1.0</v>
      </c>
      <c r="D911" s="7">
        <v>1.0</v>
      </c>
      <c r="E911" s="8">
        <v>42678.0</v>
      </c>
      <c r="F911" s="6" t="s">
        <v>2689</v>
      </c>
      <c r="G911" s="10" t="s">
        <v>14</v>
      </c>
      <c r="H911" s="10" t="s">
        <v>20</v>
      </c>
      <c r="I911" s="10"/>
      <c r="J911" s="6"/>
      <c r="K911" s="6">
        <v>2016.0</v>
      </c>
    </row>
    <row r="912" ht="15.75" customHeight="1">
      <c r="A912" s="5" t="s">
        <v>2778</v>
      </c>
      <c r="B912" s="14" t="s">
        <v>2779</v>
      </c>
      <c r="C912" s="7">
        <v>1.0</v>
      </c>
      <c r="D912" s="7">
        <v>1.0</v>
      </c>
      <c r="E912" s="8">
        <v>42678.0</v>
      </c>
      <c r="F912" s="6" t="s">
        <v>2689</v>
      </c>
      <c r="G912" s="10" t="s">
        <v>14</v>
      </c>
      <c r="H912" s="10" t="s">
        <v>20</v>
      </c>
      <c r="I912" s="10"/>
      <c r="J912" s="6"/>
      <c r="K912" s="6">
        <v>2016.0</v>
      </c>
    </row>
    <row r="913" ht="15.75" customHeight="1">
      <c r="A913" s="5" t="s">
        <v>2780</v>
      </c>
      <c r="B913" s="14" t="s">
        <v>2781</v>
      </c>
      <c r="C913" s="7">
        <v>1.0</v>
      </c>
      <c r="D913" s="7">
        <v>1.0</v>
      </c>
      <c r="E913" s="8">
        <v>42678.0</v>
      </c>
      <c r="F913" s="6" t="s">
        <v>2689</v>
      </c>
      <c r="G913" s="10" t="s">
        <v>14</v>
      </c>
      <c r="H913" s="10" t="s">
        <v>20</v>
      </c>
      <c r="I913" s="10"/>
      <c r="J913" s="6"/>
      <c r="K913" s="6">
        <v>2016.0</v>
      </c>
    </row>
    <row r="914" ht="15.75" customHeight="1">
      <c r="A914" s="5" t="s">
        <v>2782</v>
      </c>
      <c r="B914" s="14" t="s">
        <v>2783</v>
      </c>
      <c r="C914" s="7">
        <v>1.0</v>
      </c>
      <c r="D914" s="7">
        <v>1.0</v>
      </c>
      <c r="E914" s="8">
        <v>42678.0</v>
      </c>
      <c r="F914" s="6" t="s">
        <v>2689</v>
      </c>
      <c r="G914" s="10" t="s">
        <v>14</v>
      </c>
      <c r="H914" s="10" t="s">
        <v>20</v>
      </c>
      <c r="I914" s="10"/>
      <c r="J914" s="6"/>
      <c r="K914" s="6">
        <v>2016.0</v>
      </c>
    </row>
    <row r="915" ht="15.75" customHeight="1">
      <c r="A915" s="5" t="s">
        <v>2784</v>
      </c>
      <c r="B915" s="14" t="s">
        <v>2785</v>
      </c>
      <c r="C915" s="7">
        <v>1.0</v>
      </c>
      <c r="D915" s="7">
        <v>1.0</v>
      </c>
      <c r="E915" s="8">
        <v>42678.0</v>
      </c>
      <c r="F915" s="6" t="s">
        <v>2689</v>
      </c>
      <c r="G915" s="10" t="s">
        <v>14</v>
      </c>
      <c r="H915" s="10" t="s">
        <v>20</v>
      </c>
      <c r="I915" s="10"/>
      <c r="J915" s="6"/>
      <c r="K915" s="6">
        <v>2016.0</v>
      </c>
    </row>
    <row r="916" ht="15.75" customHeight="1">
      <c r="A916" s="5" t="s">
        <v>2786</v>
      </c>
      <c r="B916" s="14" t="s">
        <v>2787</v>
      </c>
      <c r="C916" s="7">
        <v>1.0</v>
      </c>
      <c r="D916" s="7">
        <v>1.0</v>
      </c>
      <c r="E916" s="8">
        <v>42678.0</v>
      </c>
      <c r="F916" s="6" t="s">
        <v>2689</v>
      </c>
      <c r="G916" s="10" t="s">
        <v>14</v>
      </c>
      <c r="H916" s="10" t="s">
        <v>20</v>
      </c>
      <c r="I916" s="10"/>
      <c r="J916" s="6"/>
      <c r="K916" s="6">
        <v>2016.0</v>
      </c>
    </row>
    <row r="917" ht="15.75" customHeight="1">
      <c r="A917" s="5" t="s">
        <v>2788</v>
      </c>
      <c r="B917" s="6" t="s">
        <v>2789</v>
      </c>
      <c r="C917" s="7">
        <v>1.0</v>
      </c>
      <c r="D917" s="7">
        <v>1.0</v>
      </c>
      <c r="E917" s="8">
        <v>42699.0</v>
      </c>
      <c r="F917" s="6" t="s">
        <v>2790</v>
      </c>
      <c r="G917" s="10" t="s">
        <v>283</v>
      </c>
      <c r="H917" s="10" t="s">
        <v>2791</v>
      </c>
      <c r="I917" s="10" t="s">
        <v>292</v>
      </c>
      <c r="J917" s="6"/>
      <c r="K917" s="6">
        <v>2016.0</v>
      </c>
    </row>
    <row r="918" ht="15.75" customHeight="1">
      <c r="A918" s="5" t="s">
        <v>2792</v>
      </c>
      <c r="B918" s="14" t="s">
        <v>2793</v>
      </c>
      <c r="C918" s="7">
        <v>1.0</v>
      </c>
      <c r="D918" s="7">
        <v>2.0</v>
      </c>
      <c r="E918" s="8">
        <v>42703.0</v>
      </c>
      <c r="F918" s="6" t="s">
        <v>2794</v>
      </c>
      <c r="G918" s="10" t="s">
        <v>14</v>
      </c>
      <c r="H918" s="10" t="s">
        <v>20</v>
      </c>
      <c r="I918" s="10"/>
      <c r="J918" s="6"/>
      <c r="K918" s="6">
        <v>2016.0</v>
      </c>
    </row>
    <row r="919" ht="15.75" customHeight="1">
      <c r="A919" s="5" t="s">
        <v>2795</v>
      </c>
      <c r="B919" s="14" t="s">
        <v>2796</v>
      </c>
      <c r="C919" s="7">
        <v>2400.0</v>
      </c>
      <c r="D919" s="7">
        <v>2400.0</v>
      </c>
      <c r="E919" s="8">
        <v>42706.0</v>
      </c>
      <c r="F919" s="6" t="s">
        <v>2797</v>
      </c>
      <c r="G919" s="10" t="s">
        <v>283</v>
      </c>
      <c r="H919" s="10" t="s">
        <v>2798</v>
      </c>
      <c r="I919" s="10" t="s">
        <v>613</v>
      </c>
      <c r="J919" s="6"/>
      <c r="K919" s="6">
        <v>2016.0</v>
      </c>
    </row>
    <row r="920" ht="15.75" customHeight="1">
      <c r="A920" s="5" t="s">
        <v>2799</v>
      </c>
      <c r="B920" s="14" t="s">
        <v>2800</v>
      </c>
      <c r="C920" s="7">
        <v>1.0</v>
      </c>
      <c r="D920" s="7">
        <v>1.0</v>
      </c>
      <c r="E920" s="8">
        <v>42710.0</v>
      </c>
      <c r="F920" s="6" t="s">
        <v>2801</v>
      </c>
      <c r="G920" s="10" t="s">
        <v>283</v>
      </c>
      <c r="H920" s="10" t="s">
        <v>2802</v>
      </c>
      <c r="I920" s="10"/>
      <c r="J920" s="6" t="s">
        <v>2803</v>
      </c>
      <c r="K920" s="6">
        <v>2016.0</v>
      </c>
    </row>
    <row r="921" ht="15.75" customHeight="1">
      <c r="A921" s="5" t="s">
        <v>2804</v>
      </c>
      <c r="B921" s="14" t="s">
        <v>2805</v>
      </c>
      <c r="C921" s="7">
        <v>1.0</v>
      </c>
      <c r="D921" s="7">
        <v>1.0</v>
      </c>
      <c r="E921" s="8">
        <v>42710.0</v>
      </c>
      <c r="F921" s="6" t="s">
        <v>2806</v>
      </c>
      <c r="G921" s="10" t="s">
        <v>14</v>
      </c>
      <c r="H921" s="10" t="s">
        <v>2807</v>
      </c>
      <c r="I921" s="10" t="s">
        <v>292</v>
      </c>
      <c r="J921" s="6"/>
      <c r="K921" s="6">
        <v>2016.0</v>
      </c>
    </row>
    <row r="922" ht="15.75" customHeight="1">
      <c r="A922" s="5" t="s">
        <v>2808</v>
      </c>
      <c r="B922" s="14" t="s">
        <v>2809</v>
      </c>
      <c r="C922" s="7">
        <v>13085.0</v>
      </c>
      <c r="D922" s="7">
        <v>13085.0</v>
      </c>
      <c r="E922" s="8">
        <v>42709.0</v>
      </c>
      <c r="F922" s="6" t="s">
        <v>2810</v>
      </c>
      <c r="G922" s="10" t="s">
        <v>14</v>
      </c>
      <c r="H922" s="10" t="s">
        <v>20</v>
      </c>
      <c r="I922" s="10"/>
      <c r="J922" s="6"/>
      <c r="K922" s="6">
        <v>2016.0</v>
      </c>
    </row>
    <row r="923" ht="15.75" customHeight="1">
      <c r="A923" s="5" t="s">
        <v>2811</v>
      </c>
      <c r="B923" s="14" t="s">
        <v>12</v>
      </c>
      <c r="C923" s="7">
        <v>9741.0</v>
      </c>
      <c r="D923" s="7">
        <v>9741.0</v>
      </c>
      <c r="E923" s="8">
        <v>42716.0</v>
      </c>
      <c r="F923" s="6" t="s">
        <v>2812</v>
      </c>
      <c r="G923" s="10" t="s">
        <v>14</v>
      </c>
      <c r="H923" s="10" t="s">
        <v>2813</v>
      </c>
      <c r="I923" s="10" t="s">
        <v>292</v>
      </c>
      <c r="J923" s="6"/>
      <c r="K923" s="6">
        <v>2016.0</v>
      </c>
    </row>
    <row r="924" ht="15.75" customHeight="1">
      <c r="A924" s="5" t="s">
        <v>2814</v>
      </c>
      <c r="B924" s="15" t="s">
        <v>2815</v>
      </c>
      <c r="C924" s="7">
        <v>379000.0</v>
      </c>
      <c r="D924" s="7">
        <v>379000.0</v>
      </c>
      <c r="E924" s="8">
        <v>42718.0</v>
      </c>
      <c r="F924" s="6" t="s">
        <v>2816</v>
      </c>
      <c r="G924" s="10" t="s">
        <v>283</v>
      </c>
      <c r="H924" s="10" t="s">
        <v>2817</v>
      </c>
      <c r="I924" s="10" t="s">
        <v>613</v>
      </c>
      <c r="J924" s="6" t="s">
        <v>2818</v>
      </c>
      <c r="K924" s="6">
        <v>2016.0</v>
      </c>
    </row>
    <row r="925" ht="15.75" customHeight="1">
      <c r="A925" s="5" t="s">
        <v>2819</v>
      </c>
      <c r="B925" s="15" t="s">
        <v>2820</v>
      </c>
      <c r="C925" s="7">
        <v>75000.0</v>
      </c>
      <c r="D925" s="7">
        <v>75000.0</v>
      </c>
      <c r="E925" s="8">
        <v>42723.0</v>
      </c>
      <c r="F925" s="6" t="s">
        <v>2821</v>
      </c>
      <c r="G925" s="10" t="s">
        <v>283</v>
      </c>
      <c r="H925" s="10" t="s">
        <v>2822</v>
      </c>
      <c r="I925" s="10" t="s">
        <v>292</v>
      </c>
      <c r="J925" s="6"/>
      <c r="K925" s="6">
        <v>2016.0</v>
      </c>
    </row>
    <row r="926" ht="15.75" customHeight="1">
      <c r="A926" s="5" t="s">
        <v>2823</v>
      </c>
      <c r="B926" s="14" t="s">
        <v>2824</v>
      </c>
      <c r="C926" s="7">
        <v>1.0</v>
      </c>
      <c r="D926" s="7">
        <v>1.0</v>
      </c>
      <c r="E926" s="8">
        <v>42724.0</v>
      </c>
      <c r="F926" s="6" t="s">
        <v>2825</v>
      </c>
      <c r="G926" s="10" t="s">
        <v>14</v>
      </c>
      <c r="H926" s="10" t="s">
        <v>20</v>
      </c>
      <c r="I926" s="10"/>
      <c r="J926" s="6"/>
      <c r="K926" s="6">
        <v>2016.0</v>
      </c>
    </row>
    <row r="927" ht="15.75" customHeight="1">
      <c r="A927" s="5" t="s">
        <v>2826</v>
      </c>
      <c r="B927" s="14" t="s">
        <v>2827</v>
      </c>
      <c r="C927" s="7">
        <v>9840250.0</v>
      </c>
      <c r="D927" s="7">
        <v>9840250.0</v>
      </c>
      <c r="E927" s="8">
        <v>42720.0</v>
      </c>
      <c r="F927" s="6" t="s">
        <v>2828</v>
      </c>
      <c r="G927" s="10" t="s">
        <v>14</v>
      </c>
      <c r="H927" s="10"/>
      <c r="I927" s="10" t="s">
        <v>292</v>
      </c>
      <c r="J927" s="6"/>
      <c r="K927" s="6">
        <v>2016.0</v>
      </c>
    </row>
    <row r="928" ht="15.75" customHeight="1">
      <c r="A928" s="5" t="s">
        <v>2829</v>
      </c>
      <c r="B928" s="14" t="s">
        <v>2830</v>
      </c>
      <c r="C928" s="7">
        <v>1.0</v>
      </c>
      <c r="D928" s="7">
        <v>1.0</v>
      </c>
      <c r="E928" s="8">
        <v>42734.0</v>
      </c>
      <c r="F928" s="6" t="s">
        <v>2831</v>
      </c>
      <c r="G928" s="10" t="s">
        <v>14</v>
      </c>
      <c r="H928" s="10" t="s">
        <v>20</v>
      </c>
      <c r="I928" s="10"/>
      <c r="J928" s="6"/>
      <c r="K928" s="6">
        <v>2016.0</v>
      </c>
    </row>
    <row r="929" ht="15.75" customHeight="1">
      <c r="A929" s="5" t="s">
        <v>2832</v>
      </c>
      <c r="B929" s="14" t="s">
        <v>2833</v>
      </c>
      <c r="C929" s="7">
        <v>1.0</v>
      </c>
      <c r="D929" s="7">
        <v>1.0</v>
      </c>
      <c r="E929" s="8">
        <v>42731.0</v>
      </c>
      <c r="F929" s="16" t="s">
        <v>2834</v>
      </c>
      <c r="G929" s="10" t="s">
        <v>14</v>
      </c>
      <c r="H929" s="10" t="s">
        <v>20</v>
      </c>
      <c r="I929" s="10"/>
      <c r="J929" s="6"/>
      <c r="K929" s="6">
        <v>2016.0</v>
      </c>
    </row>
    <row r="930" ht="15.75" customHeight="1">
      <c r="A930" s="5" t="s">
        <v>2835</v>
      </c>
      <c r="B930" s="14" t="s">
        <v>2836</v>
      </c>
      <c r="C930" s="7">
        <f>342644+10000</f>
        <v>352644</v>
      </c>
      <c r="D930" s="7">
        <v>352644.0</v>
      </c>
      <c r="E930" s="8">
        <v>42734.0</v>
      </c>
      <c r="F930" s="16" t="s">
        <v>2837</v>
      </c>
      <c r="G930" s="10" t="s">
        <v>14</v>
      </c>
      <c r="H930" s="10" t="s">
        <v>2838</v>
      </c>
      <c r="I930" s="10" t="s">
        <v>292</v>
      </c>
      <c r="J930" s="6" t="s">
        <v>2839</v>
      </c>
      <c r="K930" s="6">
        <v>2016.0</v>
      </c>
    </row>
    <row r="931" ht="15.75" customHeight="1">
      <c r="A931" s="17" t="s">
        <v>2840</v>
      </c>
      <c r="B931" s="17" t="s">
        <v>2841</v>
      </c>
      <c r="C931" s="18">
        <v>1.0</v>
      </c>
      <c r="D931" s="18">
        <v>1.0</v>
      </c>
      <c r="E931" s="8">
        <v>42027.0</v>
      </c>
      <c r="F931" s="8" t="s">
        <v>2842</v>
      </c>
      <c r="G931" s="10" t="s">
        <v>14</v>
      </c>
      <c r="H931" s="10" t="s">
        <v>20</v>
      </c>
      <c r="I931" s="17"/>
      <c r="J931" s="17"/>
      <c r="K931" s="6">
        <v>2015.0</v>
      </c>
    </row>
    <row r="932" ht="15.75" customHeight="1">
      <c r="A932" s="17" t="s">
        <v>2843</v>
      </c>
      <c r="B932" s="8" t="s">
        <v>2844</v>
      </c>
      <c r="C932" s="18">
        <v>1.0</v>
      </c>
      <c r="D932" s="18">
        <v>1.0</v>
      </c>
      <c r="E932" s="8">
        <v>42025.0</v>
      </c>
      <c r="F932" s="8" t="s">
        <v>2845</v>
      </c>
      <c r="G932" s="10" t="s">
        <v>14</v>
      </c>
      <c r="H932" s="10" t="s">
        <v>20</v>
      </c>
      <c r="I932" s="17"/>
      <c r="J932" s="17"/>
      <c r="K932" s="6">
        <v>2015.0</v>
      </c>
    </row>
    <row r="933" ht="15.75" customHeight="1">
      <c r="A933" s="17" t="s">
        <v>2846</v>
      </c>
      <c r="B933" s="8" t="s">
        <v>682</v>
      </c>
      <c r="C933" s="18">
        <v>3530831.93</v>
      </c>
      <c r="D933" s="18">
        <v>3530831.93</v>
      </c>
      <c r="E933" s="8">
        <v>42010.0</v>
      </c>
      <c r="F933" s="8" t="s">
        <v>2847</v>
      </c>
      <c r="G933" s="10" t="s">
        <v>14</v>
      </c>
      <c r="H933" s="10" t="s">
        <v>20</v>
      </c>
      <c r="I933" s="10"/>
      <c r="J933" s="17"/>
      <c r="K933" s="6">
        <v>2015.0</v>
      </c>
    </row>
    <row r="934" ht="15.75" customHeight="1">
      <c r="A934" s="17" t="s">
        <v>2848</v>
      </c>
      <c r="B934" s="8" t="s">
        <v>2849</v>
      </c>
      <c r="C934" s="18">
        <v>1.0</v>
      </c>
      <c r="D934" s="18">
        <v>1.0</v>
      </c>
      <c r="E934" s="8">
        <v>42032.0</v>
      </c>
      <c r="F934" s="8" t="s">
        <v>2850</v>
      </c>
      <c r="G934" s="17" t="s">
        <v>283</v>
      </c>
      <c r="H934" s="17" t="s">
        <v>2851</v>
      </c>
      <c r="I934" s="17" t="s">
        <v>613</v>
      </c>
      <c r="J934" s="17" t="s">
        <v>2673</v>
      </c>
      <c r="K934" s="6">
        <v>2015.0</v>
      </c>
    </row>
    <row r="935" ht="15.75" customHeight="1">
      <c r="A935" s="17" t="s">
        <v>2852</v>
      </c>
      <c r="B935" s="8" t="s">
        <v>2853</v>
      </c>
      <c r="C935" s="18">
        <v>1.0</v>
      </c>
      <c r="D935" s="18">
        <v>3.0</v>
      </c>
      <c r="E935" s="8">
        <v>42017.0</v>
      </c>
      <c r="F935" s="8" t="s">
        <v>2854</v>
      </c>
      <c r="G935" s="17" t="s">
        <v>283</v>
      </c>
      <c r="H935" s="17" t="s">
        <v>2855</v>
      </c>
      <c r="I935" s="17" t="s">
        <v>292</v>
      </c>
      <c r="J935" s="17" t="s">
        <v>2856</v>
      </c>
      <c r="K935" s="6">
        <v>2015.0</v>
      </c>
    </row>
    <row r="936" ht="15.75" customHeight="1">
      <c r="A936" s="17" t="s">
        <v>2857</v>
      </c>
      <c r="B936" s="8" t="s">
        <v>2858</v>
      </c>
      <c r="C936" s="18">
        <v>1.0</v>
      </c>
      <c r="D936" s="18">
        <v>1.0</v>
      </c>
      <c r="E936" s="8">
        <v>42026.0</v>
      </c>
      <c r="F936" s="8" t="s">
        <v>2859</v>
      </c>
      <c r="G936" s="17" t="s">
        <v>283</v>
      </c>
      <c r="H936" s="17" t="s">
        <v>2860</v>
      </c>
      <c r="I936" s="17" t="s">
        <v>292</v>
      </c>
      <c r="J936" s="17"/>
      <c r="K936" s="6">
        <v>2015.0</v>
      </c>
    </row>
    <row r="937" ht="15.75" customHeight="1">
      <c r="A937" s="17" t="s">
        <v>2861</v>
      </c>
      <c r="B937" s="8" t="s">
        <v>2862</v>
      </c>
      <c r="C937" s="18">
        <v>1.0</v>
      </c>
      <c r="D937" s="18">
        <v>1.0</v>
      </c>
      <c r="E937" s="8">
        <v>42027.0</v>
      </c>
      <c r="F937" s="8" t="s">
        <v>2863</v>
      </c>
      <c r="G937" s="17" t="s">
        <v>283</v>
      </c>
      <c r="H937" s="17" t="s">
        <v>2864</v>
      </c>
      <c r="I937" s="17" t="s">
        <v>292</v>
      </c>
      <c r="J937" s="17"/>
      <c r="K937" s="6">
        <v>2015.0</v>
      </c>
    </row>
    <row r="938" ht="15.75" customHeight="1">
      <c r="A938" s="17" t="s">
        <v>2865</v>
      </c>
      <c r="B938" s="8" t="s">
        <v>2866</v>
      </c>
      <c r="C938" s="18">
        <v>1.0</v>
      </c>
      <c r="D938" s="18">
        <v>1.0</v>
      </c>
      <c r="E938" s="8">
        <v>42034.0</v>
      </c>
      <c r="F938" s="8" t="s">
        <v>2867</v>
      </c>
      <c r="G938" s="10" t="s">
        <v>283</v>
      </c>
      <c r="H938" s="10" t="s">
        <v>2868</v>
      </c>
      <c r="I938" s="10" t="s">
        <v>292</v>
      </c>
      <c r="J938" s="17"/>
      <c r="K938" s="6">
        <v>2015.0</v>
      </c>
    </row>
    <row r="939" ht="15.75" customHeight="1">
      <c r="A939" s="17" t="s">
        <v>2869</v>
      </c>
      <c r="B939" s="8" t="s">
        <v>2870</v>
      </c>
      <c r="C939" s="18">
        <v>1.0</v>
      </c>
      <c r="D939" s="18">
        <v>1.0</v>
      </c>
      <c r="E939" s="8">
        <v>42027.0</v>
      </c>
      <c r="F939" s="8" t="s">
        <v>2871</v>
      </c>
      <c r="G939" s="10" t="s">
        <v>14</v>
      </c>
      <c r="H939" s="10" t="s">
        <v>20</v>
      </c>
      <c r="I939" s="17"/>
      <c r="J939" s="17"/>
      <c r="K939" s="6">
        <v>2015.0</v>
      </c>
    </row>
    <row r="940" ht="15.75" customHeight="1">
      <c r="A940" s="17" t="s">
        <v>2872</v>
      </c>
      <c r="B940" s="6" t="s">
        <v>2873</v>
      </c>
      <c r="C940" s="18">
        <v>1.0</v>
      </c>
      <c r="D940" s="18">
        <v>1.0</v>
      </c>
      <c r="E940" s="8">
        <v>42048.0</v>
      </c>
      <c r="F940" s="8" t="s">
        <v>2874</v>
      </c>
      <c r="G940" s="10" t="s">
        <v>283</v>
      </c>
      <c r="H940" s="10" t="s">
        <v>2875</v>
      </c>
      <c r="I940" s="10" t="s">
        <v>292</v>
      </c>
      <c r="J940" s="10" t="s">
        <v>2876</v>
      </c>
      <c r="K940" s="6">
        <v>2015.0</v>
      </c>
    </row>
    <row r="941" ht="15.75" customHeight="1">
      <c r="A941" s="17" t="s">
        <v>2877</v>
      </c>
      <c r="B941" s="8" t="s">
        <v>2878</v>
      </c>
      <c r="C941" s="18">
        <v>30000.0</v>
      </c>
      <c r="D941" s="18">
        <v>30000.0</v>
      </c>
      <c r="E941" s="8">
        <v>42052.0</v>
      </c>
      <c r="F941" s="8" t="s">
        <v>2879</v>
      </c>
      <c r="G941" s="17" t="s">
        <v>14</v>
      </c>
      <c r="H941" s="17" t="s">
        <v>2880</v>
      </c>
      <c r="I941" s="17" t="s">
        <v>292</v>
      </c>
      <c r="J941" s="17"/>
      <c r="K941" s="6">
        <v>2015.0</v>
      </c>
    </row>
    <row r="942" ht="15.75" customHeight="1">
      <c r="A942" s="17" t="s">
        <v>2881</v>
      </c>
      <c r="B942" s="8" t="s">
        <v>2882</v>
      </c>
      <c r="C942" s="18">
        <v>1.0</v>
      </c>
      <c r="D942" s="18">
        <v>1.0</v>
      </c>
      <c r="E942" s="8">
        <v>42055.0</v>
      </c>
      <c r="F942" s="8" t="s">
        <v>2883</v>
      </c>
      <c r="G942" s="10" t="s">
        <v>283</v>
      </c>
      <c r="H942" s="10" t="s">
        <v>2884</v>
      </c>
      <c r="I942" s="10" t="s">
        <v>292</v>
      </c>
      <c r="J942" s="17"/>
      <c r="K942" s="6">
        <v>2015.0</v>
      </c>
    </row>
    <row r="943" ht="15.75" customHeight="1">
      <c r="A943" s="17" t="s">
        <v>2885</v>
      </c>
      <c r="B943" s="6" t="s">
        <v>2886</v>
      </c>
      <c r="C943" s="18">
        <v>500000.0</v>
      </c>
      <c r="D943" s="18">
        <v>500000.0</v>
      </c>
      <c r="E943" s="8">
        <v>42047.0</v>
      </c>
      <c r="F943" s="8" t="s">
        <v>2887</v>
      </c>
      <c r="G943" s="10" t="s">
        <v>283</v>
      </c>
      <c r="H943" s="10" t="s">
        <v>2888</v>
      </c>
      <c r="I943" s="10" t="s">
        <v>2362</v>
      </c>
      <c r="J943" s="10" t="s">
        <v>2889</v>
      </c>
      <c r="K943" s="6">
        <v>2015.0</v>
      </c>
    </row>
    <row r="944" ht="15.75" customHeight="1">
      <c r="A944" s="17" t="s">
        <v>2890</v>
      </c>
      <c r="B944" s="8" t="s">
        <v>2891</v>
      </c>
      <c r="C944" s="18">
        <v>1.0</v>
      </c>
      <c r="D944" s="18">
        <v>1.0</v>
      </c>
      <c r="E944" s="8">
        <v>42055.0</v>
      </c>
      <c r="F944" s="8" t="s">
        <v>2892</v>
      </c>
      <c r="G944" s="10" t="s">
        <v>283</v>
      </c>
      <c r="H944" s="10" t="s">
        <v>2893</v>
      </c>
      <c r="I944" s="10" t="s">
        <v>292</v>
      </c>
      <c r="J944" s="17"/>
      <c r="K944" s="6">
        <v>2015.0</v>
      </c>
    </row>
    <row r="945" ht="15.75" customHeight="1">
      <c r="A945" s="17" t="s">
        <v>2894</v>
      </c>
      <c r="B945" s="8" t="s">
        <v>2895</v>
      </c>
      <c r="C945" s="18">
        <v>1.0</v>
      </c>
      <c r="D945" s="18">
        <v>1.0</v>
      </c>
      <c r="E945" s="8">
        <v>42079.0</v>
      </c>
      <c r="F945" s="8" t="s">
        <v>2896</v>
      </c>
      <c r="G945" s="10" t="s">
        <v>283</v>
      </c>
      <c r="H945" s="10" t="s">
        <v>2897</v>
      </c>
      <c r="I945" s="10" t="s">
        <v>292</v>
      </c>
      <c r="J945" s="10" t="s">
        <v>2898</v>
      </c>
      <c r="K945" s="6">
        <v>2015.0</v>
      </c>
    </row>
    <row r="946" ht="15.75" customHeight="1">
      <c r="A946" s="17" t="s">
        <v>2899</v>
      </c>
      <c r="B946" s="8" t="s">
        <v>2900</v>
      </c>
      <c r="C946" s="18">
        <v>1.0</v>
      </c>
      <c r="D946" s="18">
        <v>1.0</v>
      </c>
      <c r="E946" s="8">
        <v>42075.0</v>
      </c>
      <c r="F946" s="8" t="s">
        <v>2901</v>
      </c>
      <c r="G946" s="17" t="s">
        <v>283</v>
      </c>
      <c r="H946" s="17" t="s">
        <v>2902</v>
      </c>
      <c r="I946" s="17" t="s">
        <v>292</v>
      </c>
      <c r="J946" s="17"/>
      <c r="K946" s="6">
        <v>2015.0</v>
      </c>
    </row>
    <row r="947" ht="15.75" customHeight="1">
      <c r="A947" s="17" t="s">
        <v>2903</v>
      </c>
      <c r="B947" s="8" t="s">
        <v>2904</v>
      </c>
      <c r="C947" s="18">
        <f>1000*2.2265</f>
        <v>2226.5</v>
      </c>
      <c r="D947" s="18">
        <v>2258.9</v>
      </c>
      <c r="E947" s="8">
        <v>42087.0</v>
      </c>
      <c r="F947" s="8" t="s">
        <v>2905</v>
      </c>
      <c r="G947" s="10" t="s">
        <v>283</v>
      </c>
      <c r="H947" s="10" t="s">
        <v>2906</v>
      </c>
      <c r="I947" s="10" t="s">
        <v>292</v>
      </c>
      <c r="J947" s="17"/>
      <c r="K947" s="6">
        <v>2015.0</v>
      </c>
    </row>
    <row r="948" ht="15.75" customHeight="1">
      <c r="A948" s="17" t="s">
        <v>2907</v>
      </c>
      <c r="B948" s="8" t="s">
        <v>2908</v>
      </c>
      <c r="C948" s="18">
        <v>1.0</v>
      </c>
      <c r="D948" s="18">
        <v>1.0</v>
      </c>
      <c r="E948" s="8">
        <v>42073.0</v>
      </c>
      <c r="F948" s="8" t="s">
        <v>2909</v>
      </c>
      <c r="G948" s="10" t="s">
        <v>283</v>
      </c>
      <c r="H948" s="10" t="s">
        <v>2910</v>
      </c>
      <c r="I948" s="10" t="s">
        <v>292</v>
      </c>
      <c r="J948" s="17"/>
      <c r="K948" s="6">
        <v>2015.0</v>
      </c>
    </row>
    <row r="949" ht="15.75" customHeight="1">
      <c r="A949" s="17" t="s">
        <v>2911</v>
      </c>
      <c r="B949" s="8" t="s">
        <v>2912</v>
      </c>
      <c r="C949" s="18">
        <v>1.0</v>
      </c>
      <c r="D949" s="18">
        <v>1.0</v>
      </c>
      <c r="E949" s="8">
        <v>42073.0</v>
      </c>
      <c r="F949" s="8" t="s">
        <v>2913</v>
      </c>
      <c r="G949" s="17" t="s">
        <v>283</v>
      </c>
      <c r="H949" s="17" t="s">
        <v>2914</v>
      </c>
      <c r="I949" s="17" t="s">
        <v>292</v>
      </c>
      <c r="J949" s="17"/>
      <c r="K949" s="6">
        <v>2015.0</v>
      </c>
    </row>
    <row r="950" ht="15.75" customHeight="1">
      <c r="A950" s="17" t="s">
        <v>2915</v>
      </c>
      <c r="B950" s="8" t="s">
        <v>2916</v>
      </c>
      <c r="C950" s="18">
        <v>800000.0</v>
      </c>
      <c r="D950" s="18">
        <v>800000.0</v>
      </c>
      <c r="E950" s="8">
        <v>42088.0</v>
      </c>
      <c r="F950" s="8" t="s">
        <v>2917</v>
      </c>
      <c r="G950" s="10" t="s">
        <v>283</v>
      </c>
      <c r="H950" s="10" t="s">
        <v>2918</v>
      </c>
      <c r="I950" s="10" t="s">
        <v>613</v>
      </c>
      <c r="J950" s="17"/>
      <c r="K950" s="6">
        <v>2015.0</v>
      </c>
    </row>
    <row r="951" ht="15.75" customHeight="1">
      <c r="A951" s="17" t="s">
        <v>2919</v>
      </c>
      <c r="B951" s="8" t="s">
        <v>2920</v>
      </c>
      <c r="C951" s="18">
        <v>1000000.0</v>
      </c>
      <c r="D951" s="18">
        <v>1000000.0</v>
      </c>
      <c r="E951" s="8">
        <v>42089.0</v>
      </c>
      <c r="F951" s="8" t="s">
        <v>2921</v>
      </c>
      <c r="G951" s="17" t="s">
        <v>283</v>
      </c>
      <c r="H951" s="17" t="s">
        <v>2922</v>
      </c>
      <c r="I951" s="17" t="s">
        <v>292</v>
      </c>
      <c r="J951" s="17"/>
      <c r="K951" s="6">
        <v>2015.0</v>
      </c>
    </row>
    <row r="952" ht="15.75" customHeight="1">
      <c r="A952" s="17" t="s">
        <v>2923</v>
      </c>
      <c r="B952" s="8" t="s">
        <v>2924</v>
      </c>
      <c r="C952" s="18">
        <v>71290.0</v>
      </c>
      <c r="D952" s="18">
        <v>71290.0</v>
      </c>
      <c r="E952" s="8">
        <v>42082.0</v>
      </c>
      <c r="F952" s="8" t="s">
        <v>2925</v>
      </c>
      <c r="G952" s="10" t="s">
        <v>14</v>
      </c>
      <c r="H952" s="10" t="s">
        <v>20</v>
      </c>
      <c r="I952" s="17"/>
      <c r="J952" s="17"/>
      <c r="K952" s="6">
        <v>2015.0</v>
      </c>
    </row>
    <row r="953" ht="15.75" customHeight="1">
      <c r="A953" s="17" t="s">
        <v>2926</v>
      </c>
      <c r="B953" s="8" t="s">
        <v>2927</v>
      </c>
      <c r="C953" s="18">
        <v>1.0</v>
      </c>
      <c r="D953" s="18">
        <v>1.0</v>
      </c>
      <c r="E953" s="8">
        <v>42087.0</v>
      </c>
      <c r="F953" s="8" t="s">
        <v>2928</v>
      </c>
      <c r="G953" s="10" t="s">
        <v>283</v>
      </c>
      <c r="H953" s="10" t="s">
        <v>2929</v>
      </c>
      <c r="I953" s="10" t="s">
        <v>292</v>
      </c>
      <c r="J953" s="17"/>
      <c r="K953" s="6">
        <v>2015.0</v>
      </c>
    </row>
    <row r="954" ht="15.75" customHeight="1">
      <c r="A954" s="17" t="s">
        <v>2930</v>
      </c>
      <c r="B954" s="6" t="s">
        <v>2931</v>
      </c>
      <c r="C954" s="18">
        <v>1.0</v>
      </c>
      <c r="D954" s="18">
        <v>1.0</v>
      </c>
      <c r="E954" s="8">
        <v>42094.0</v>
      </c>
      <c r="F954" s="8" t="s">
        <v>2932</v>
      </c>
      <c r="G954" s="10" t="s">
        <v>283</v>
      </c>
      <c r="H954" s="10" t="s">
        <v>2933</v>
      </c>
      <c r="I954" s="10" t="s">
        <v>613</v>
      </c>
      <c r="J954" s="17"/>
      <c r="K954" s="6">
        <v>2015.0</v>
      </c>
    </row>
    <row r="955" ht="15.75" customHeight="1">
      <c r="A955" s="17" t="s">
        <v>2934</v>
      </c>
      <c r="B955" s="8" t="s">
        <v>2935</v>
      </c>
      <c r="C955" s="18">
        <v>1.0</v>
      </c>
      <c r="D955" s="18">
        <v>1.0</v>
      </c>
      <c r="E955" s="8">
        <v>42122.0</v>
      </c>
      <c r="F955" s="8" t="s">
        <v>2936</v>
      </c>
      <c r="G955" s="10" t="s">
        <v>14</v>
      </c>
      <c r="H955" s="10" t="s">
        <v>20</v>
      </c>
      <c r="I955" s="17"/>
      <c r="J955" s="17"/>
      <c r="K955" s="6">
        <v>2015.0</v>
      </c>
    </row>
    <row r="956" ht="15.75" customHeight="1">
      <c r="A956" s="17" t="s">
        <v>2937</v>
      </c>
      <c r="B956" s="8" t="s">
        <v>2938</v>
      </c>
      <c r="C956" s="18">
        <v>1.0</v>
      </c>
      <c r="D956" s="18">
        <v>1.0</v>
      </c>
      <c r="E956" s="8">
        <v>42123.0</v>
      </c>
      <c r="F956" s="8" t="s">
        <v>2936</v>
      </c>
      <c r="G956" s="10" t="s">
        <v>14</v>
      </c>
      <c r="H956" s="10" t="s">
        <v>20</v>
      </c>
      <c r="I956" s="17"/>
      <c r="J956" s="17"/>
      <c r="K956" s="6">
        <v>2015.0</v>
      </c>
    </row>
    <row r="957" ht="15.75" customHeight="1">
      <c r="A957" s="17" t="s">
        <v>2939</v>
      </c>
      <c r="B957" s="8" t="s">
        <v>2940</v>
      </c>
      <c r="C957" s="18">
        <v>1.0</v>
      </c>
      <c r="D957" s="18">
        <v>1.0</v>
      </c>
      <c r="E957" s="8">
        <v>42115.0</v>
      </c>
      <c r="F957" s="8" t="s">
        <v>2941</v>
      </c>
      <c r="G957" s="17" t="s">
        <v>14</v>
      </c>
      <c r="H957" s="17" t="s">
        <v>20</v>
      </c>
      <c r="I957" s="17"/>
      <c r="J957" s="17"/>
      <c r="K957" s="6">
        <v>2015.0</v>
      </c>
    </row>
    <row r="958" ht="15.75" customHeight="1">
      <c r="A958" s="17" t="s">
        <v>2942</v>
      </c>
      <c r="B958" s="8" t="s">
        <v>2943</v>
      </c>
      <c r="C958" s="18">
        <f>1+1</f>
        <v>2</v>
      </c>
      <c r="D958" s="18">
        <v>2.0</v>
      </c>
      <c r="E958" s="8">
        <v>42114.0</v>
      </c>
      <c r="F958" s="8" t="s">
        <v>2944</v>
      </c>
      <c r="G958" s="10" t="s">
        <v>14</v>
      </c>
      <c r="H958" s="10" t="s">
        <v>20</v>
      </c>
      <c r="I958" s="17"/>
      <c r="J958" s="17"/>
      <c r="K958" s="6">
        <v>2015.0</v>
      </c>
    </row>
    <row r="959" ht="15.75" customHeight="1">
      <c r="A959" s="17" t="s">
        <v>2945</v>
      </c>
      <c r="B959" s="8" t="s">
        <v>2419</v>
      </c>
      <c r="C959" s="18">
        <v>170000.0</v>
      </c>
      <c r="D959" s="18">
        <v>170000.0</v>
      </c>
      <c r="E959" s="8">
        <v>42117.0</v>
      </c>
      <c r="F959" s="8" t="s">
        <v>2946</v>
      </c>
      <c r="G959" s="10" t="s">
        <v>283</v>
      </c>
      <c r="H959" s="10" t="s">
        <v>2947</v>
      </c>
      <c r="I959" s="10" t="s">
        <v>292</v>
      </c>
      <c r="J959" s="17"/>
      <c r="K959" s="6">
        <v>2015.0</v>
      </c>
    </row>
    <row r="960" ht="15.75" customHeight="1">
      <c r="A960" s="17" t="s">
        <v>2948</v>
      </c>
      <c r="B960" s="8" t="s">
        <v>2949</v>
      </c>
      <c r="C960" s="18">
        <v>200000.0</v>
      </c>
      <c r="D960" s="18">
        <v>200000.0</v>
      </c>
      <c r="E960" s="8">
        <v>42101.0</v>
      </c>
      <c r="F960" s="8" t="s">
        <v>2950</v>
      </c>
      <c r="G960" s="17" t="s">
        <v>283</v>
      </c>
      <c r="H960" s="17" t="s">
        <v>2951</v>
      </c>
      <c r="I960" s="17" t="s">
        <v>292</v>
      </c>
      <c r="J960" s="17"/>
      <c r="K960" s="6">
        <v>2015.0</v>
      </c>
    </row>
    <row r="961" ht="15.75" customHeight="1">
      <c r="A961" s="17" t="s">
        <v>2952</v>
      </c>
      <c r="B961" s="8" t="s">
        <v>2953</v>
      </c>
      <c r="C961" s="18">
        <v>1.0</v>
      </c>
      <c r="D961" s="18">
        <v>1.0</v>
      </c>
      <c r="E961" s="8">
        <v>42109.0</v>
      </c>
      <c r="F961" s="8" t="s">
        <v>2954</v>
      </c>
      <c r="G961" s="10" t="s">
        <v>283</v>
      </c>
      <c r="H961" s="10" t="s">
        <v>2955</v>
      </c>
      <c r="I961" s="10" t="s">
        <v>613</v>
      </c>
      <c r="J961" s="10" t="s">
        <v>2956</v>
      </c>
      <c r="K961" s="6">
        <v>2015.0</v>
      </c>
    </row>
    <row r="962" ht="15.75" customHeight="1">
      <c r="A962" s="17" t="s">
        <v>2957</v>
      </c>
      <c r="B962" s="8" t="s">
        <v>2958</v>
      </c>
      <c r="C962" s="18">
        <v>1.0</v>
      </c>
      <c r="D962" s="18">
        <v>1.0</v>
      </c>
      <c r="E962" s="8">
        <v>42098.0</v>
      </c>
      <c r="F962" s="8" t="s">
        <v>2959</v>
      </c>
      <c r="G962" s="10" t="s">
        <v>283</v>
      </c>
      <c r="H962" s="10" t="s">
        <v>2960</v>
      </c>
      <c r="I962" s="10" t="s">
        <v>292</v>
      </c>
      <c r="J962" s="17"/>
      <c r="K962" s="6">
        <v>2015.0</v>
      </c>
    </row>
    <row r="963" ht="15.75" customHeight="1">
      <c r="A963" s="17" t="s">
        <v>2961</v>
      </c>
      <c r="B963" s="8" t="s">
        <v>2962</v>
      </c>
      <c r="C963" s="18">
        <v>1.0</v>
      </c>
      <c r="D963" s="18">
        <v>1.0</v>
      </c>
      <c r="E963" s="8">
        <v>42097.0</v>
      </c>
      <c r="F963" s="8" t="s">
        <v>2963</v>
      </c>
      <c r="G963" s="10" t="s">
        <v>283</v>
      </c>
      <c r="H963" s="10" t="s">
        <v>2964</v>
      </c>
      <c r="I963" s="10" t="s">
        <v>292</v>
      </c>
      <c r="J963" s="17"/>
      <c r="K963" s="6">
        <v>2015.0</v>
      </c>
    </row>
    <row r="964" ht="15.75" customHeight="1">
      <c r="A964" s="17" t="s">
        <v>2965</v>
      </c>
      <c r="B964" s="8" t="s">
        <v>682</v>
      </c>
      <c r="C964" s="18">
        <v>1.0</v>
      </c>
      <c r="D964" s="18">
        <v>1.0</v>
      </c>
      <c r="E964" s="8">
        <v>42100.0</v>
      </c>
      <c r="F964" s="8" t="s">
        <v>2966</v>
      </c>
      <c r="G964" s="10" t="s">
        <v>14</v>
      </c>
      <c r="H964" s="10" t="s">
        <v>2967</v>
      </c>
      <c r="I964" s="10" t="s">
        <v>1021</v>
      </c>
      <c r="J964" s="17"/>
      <c r="K964" s="6">
        <v>2015.0</v>
      </c>
    </row>
    <row r="965" ht="15.75" customHeight="1">
      <c r="A965" s="17" t="s">
        <v>2968</v>
      </c>
      <c r="B965" s="8" t="s">
        <v>1015</v>
      </c>
      <c r="C965" s="18">
        <v>1.0</v>
      </c>
      <c r="D965" s="18">
        <v>1.0</v>
      </c>
      <c r="E965" s="8">
        <v>42129.0</v>
      </c>
      <c r="F965" s="8" t="s">
        <v>2969</v>
      </c>
      <c r="G965" s="17" t="s">
        <v>14</v>
      </c>
      <c r="H965" s="17" t="s">
        <v>20</v>
      </c>
      <c r="I965" s="17"/>
      <c r="J965" s="17"/>
      <c r="K965" s="6">
        <v>2015.0</v>
      </c>
    </row>
    <row r="966" ht="15.75" customHeight="1">
      <c r="A966" s="17" t="s">
        <v>2970</v>
      </c>
      <c r="B966" s="8" t="s">
        <v>2971</v>
      </c>
      <c r="C966" s="18">
        <v>1.0</v>
      </c>
      <c r="D966" s="18">
        <v>1.0</v>
      </c>
      <c r="E966" s="8">
        <v>42144.0</v>
      </c>
      <c r="F966" s="8" t="s">
        <v>2972</v>
      </c>
      <c r="G966" s="10" t="s">
        <v>14</v>
      </c>
      <c r="H966" s="10" t="s">
        <v>20</v>
      </c>
      <c r="I966" s="17"/>
      <c r="J966" s="17"/>
      <c r="K966" s="6">
        <v>2015.0</v>
      </c>
    </row>
    <row r="967" ht="15.75" customHeight="1">
      <c r="A967" s="17" t="s">
        <v>2973</v>
      </c>
      <c r="B967" s="8" t="s">
        <v>2974</v>
      </c>
      <c r="C967" s="18">
        <v>1.0</v>
      </c>
      <c r="D967" s="18">
        <v>1.0</v>
      </c>
      <c r="E967" s="8">
        <v>42151.0</v>
      </c>
      <c r="F967" s="8" t="s">
        <v>2975</v>
      </c>
      <c r="G967" s="10" t="s">
        <v>283</v>
      </c>
      <c r="H967" s="10" t="s">
        <v>2976</v>
      </c>
      <c r="I967" s="10" t="s">
        <v>292</v>
      </c>
      <c r="J967" s="17"/>
      <c r="K967" s="6">
        <v>2015.0</v>
      </c>
    </row>
    <row r="968" ht="15.75" customHeight="1">
      <c r="A968" s="17" t="s">
        <v>2977</v>
      </c>
      <c r="B968" s="8" t="s">
        <v>2978</v>
      </c>
      <c r="C968" s="18">
        <v>1.0</v>
      </c>
      <c r="D968" s="18">
        <v>1.0</v>
      </c>
      <c r="E968" s="8">
        <v>42153.0</v>
      </c>
      <c r="F968" s="8" t="s">
        <v>2979</v>
      </c>
      <c r="G968" s="17" t="s">
        <v>283</v>
      </c>
      <c r="H968" s="17" t="s">
        <v>2980</v>
      </c>
      <c r="I968" s="17" t="s">
        <v>613</v>
      </c>
      <c r="J968" s="17" t="s">
        <v>2673</v>
      </c>
      <c r="K968" s="6">
        <v>2015.0</v>
      </c>
    </row>
    <row r="969" ht="15.75" customHeight="1">
      <c r="A969" s="17" t="s">
        <v>2981</v>
      </c>
      <c r="B969" s="8" t="s">
        <v>2982</v>
      </c>
      <c r="C969" s="18">
        <v>1.0</v>
      </c>
      <c r="D969" s="18">
        <v>2.0</v>
      </c>
      <c r="E969" s="8">
        <v>42152.0</v>
      </c>
      <c r="F969" s="8" t="s">
        <v>2983</v>
      </c>
      <c r="G969" s="10" t="s">
        <v>283</v>
      </c>
      <c r="H969" s="10" t="s">
        <v>2984</v>
      </c>
      <c r="I969" s="10" t="s">
        <v>292</v>
      </c>
      <c r="J969" s="17"/>
      <c r="K969" s="6">
        <v>2015.0</v>
      </c>
    </row>
    <row r="970" ht="15.75" customHeight="1">
      <c r="A970" s="17" t="s">
        <v>2985</v>
      </c>
      <c r="B970" s="8" t="s">
        <v>2986</v>
      </c>
      <c r="C970" s="18">
        <v>1.0</v>
      </c>
      <c r="D970" s="18">
        <v>1.0</v>
      </c>
      <c r="E970" s="8">
        <v>42160.0</v>
      </c>
      <c r="F970" s="8" t="s">
        <v>2987</v>
      </c>
      <c r="G970" s="10" t="s">
        <v>14</v>
      </c>
      <c r="H970" s="10" t="s">
        <v>20</v>
      </c>
      <c r="I970" s="17"/>
      <c r="J970" s="17"/>
      <c r="K970" s="6">
        <v>2015.0</v>
      </c>
    </row>
    <row r="971" ht="15.75" customHeight="1">
      <c r="A971" s="17" t="s">
        <v>2988</v>
      </c>
      <c r="B971" s="8" t="s">
        <v>2989</v>
      </c>
      <c r="C971" s="18">
        <v>1.0</v>
      </c>
      <c r="D971" s="18">
        <v>1.0</v>
      </c>
      <c r="E971" s="8">
        <v>42160.0</v>
      </c>
      <c r="F971" s="8" t="s">
        <v>2987</v>
      </c>
      <c r="G971" s="10" t="s">
        <v>14</v>
      </c>
      <c r="H971" s="10" t="s">
        <v>20</v>
      </c>
      <c r="I971" s="17"/>
      <c r="J971" s="17"/>
      <c r="K971" s="6">
        <v>2015.0</v>
      </c>
    </row>
    <row r="972" ht="15.75" customHeight="1">
      <c r="A972" s="17" t="s">
        <v>2990</v>
      </c>
      <c r="B972" s="8" t="s">
        <v>2991</v>
      </c>
      <c r="C972" s="18">
        <v>1.0</v>
      </c>
      <c r="D972" s="18">
        <v>1.0</v>
      </c>
      <c r="E972" s="8">
        <v>42160.0</v>
      </c>
      <c r="F972" s="8" t="s">
        <v>2987</v>
      </c>
      <c r="G972" s="10" t="s">
        <v>14</v>
      </c>
      <c r="H972" s="10" t="s">
        <v>20</v>
      </c>
      <c r="I972" s="17"/>
      <c r="J972" s="17"/>
      <c r="K972" s="6">
        <v>2015.0</v>
      </c>
    </row>
    <row r="973" ht="15.75" customHeight="1">
      <c r="A973" s="17" t="s">
        <v>2992</v>
      </c>
      <c r="B973" s="8" t="s">
        <v>2993</v>
      </c>
      <c r="C973" s="18">
        <v>1.0</v>
      </c>
      <c r="D973" s="18">
        <v>1.0</v>
      </c>
      <c r="E973" s="8">
        <v>42181.0</v>
      </c>
      <c r="F973" s="8" t="s">
        <v>2994</v>
      </c>
      <c r="G973" s="17" t="s">
        <v>14</v>
      </c>
      <c r="H973" s="17" t="s">
        <v>20</v>
      </c>
      <c r="I973" s="17"/>
      <c r="J973" s="17"/>
      <c r="K973" s="6">
        <v>2015.0</v>
      </c>
    </row>
    <row r="974" ht="15.75" customHeight="1">
      <c r="A974" s="17" t="s">
        <v>2995</v>
      </c>
      <c r="B974" s="8" t="s">
        <v>2996</v>
      </c>
      <c r="C974" s="18">
        <v>1.0</v>
      </c>
      <c r="D974" s="18">
        <v>1.0</v>
      </c>
      <c r="E974" s="8">
        <v>42158.0</v>
      </c>
      <c r="F974" s="8" t="s">
        <v>2997</v>
      </c>
      <c r="G974" s="10" t="s">
        <v>283</v>
      </c>
      <c r="H974" s="10" t="s">
        <v>2998</v>
      </c>
      <c r="I974" s="10" t="s">
        <v>292</v>
      </c>
      <c r="J974" s="17"/>
      <c r="K974" s="6">
        <v>2015.0</v>
      </c>
    </row>
    <row r="975" ht="15.75" customHeight="1">
      <c r="A975" s="17" t="s">
        <v>2999</v>
      </c>
      <c r="B975" s="8" t="s">
        <v>3000</v>
      </c>
      <c r="C975" s="18">
        <v>1.0</v>
      </c>
      <c r="D975" s="18">
        <v>1.0</v>
      </c>
      <c r="E975" s="8">
        <v>42194.0</v>
      </c>
      <c r="F975" s="8" t="s">
        <v>3001</v>
      </c>
      <c r="G975" s="17" t="s">
        <v>14</v>
      </c>
      <c r="H975" s="17" t="s">
        <v>20</v>
      </c>
      <c r="I975" s="17"/>
      <c r="J975" s="17"/>
      <c r="K975" s="6">
        <v>2015.0</v>
      </c>
    </row>
    <row r="976" ht="15.75" customHeight="1">
      <c r="A976" s="17" t="s">
        <v>3002</v>
      </c>
      <c r="B976" s="8" t="s">
        <v>3003</v>
      </c>
      <c r="C976" s="18">
        <v>1.0</v>
      </c>
      <c r="D976" s="18">
        <v>1.0</v>
      </c>
      <c r="E976" s="8">
        <v>42191.0</v>
      </c>
      <c r="F976" s="8" t="s">
        <v>3004</v>
      </c>
      <c r="G976" s="10" t="s">
        <v>283</v>
      </c>
      <c r="H976" s="10" t="s">
        <v>3005</v>
      </c>
      <c r="I976" s="10" t="s">
        <v>292</v>
      </c>
      <c r="J976" s="17"/>
      <c r="K976" s="6">
        <v>2015.0</v>
      </c>
    </row>
    <row r="977" ht="15.75" customHeight="1">
      <c r="A977" s="17" t="s">
        <v>3006</v>
      </c>
      <c r="B977" s="8" t="s">
        <v>682</v>
      </c>
      <c r="C977" s="18">
        <f>2048895.64</f>
        <v>2048895.64</v>
      </c>
      <c r="D977" s="18">
        <v>2048895.6400000001</v>
      </c>
      <c r="E977" s="8">
        <v>42202.0</v>
      </c>
      <c r="F977" s="8" t="s">
        <v>3007</v>
      </c>
      <c r="G977" s="10" t="s">
        <v>14</v>
      </c>
      <c r="H977" s="10" t="s">
        <v>3008</v>
      </c>
      <c r="I977" s="10" t="s">
        <v>292</v>
      </c>
      <c r="J977" s="17"/>
      <c r="K977" s="6">
        <v>2015.0</v>
      </c>
    </row>
    <row r="978" ht="15.75" customHeight="1">
      <c r="A978" s="17" t="s">
        <v>3009</v>
      </c>
      <c r="B978" s="8" t="s">
        <v>3010</v>
      </c>
      <c r="C978" s="18">
        <v>80000.0</v>
      </c>
      <c r="D978" s="18">
        <v>80000.0</v>
      </c>
      <c r="E978" s="8">
        <v>42199.0</v>
      </c>
      <c r="F978" s="8" t="s">
        <v>3011</v>
      </c>
      <c r="G978" s="17" t="s">
        <v>14</v>
      </c>
      <c r="H978" s="17" t="s">
        <v>20</v>
      </c>
      <c r="I978" s="17"/>
      <c r="J978" s="17"/>
      <c r="K978" s="6">
        <v>2015.0</v>
      </c>
    </row>
    <row r="979" ht="15.75" customHeight="1">
      <c r="A979" s="17" t="s">
        <v>3012</v>
      </c>
      <c r="B979" s="8" t="s">
        <v>3013</v>
      </c>
      <c r="C979" s="18">
        <v>1.0</v>
      </c>
      <c r="D979" s="18">
        <v>1.0</v>
      </c>
      <c r="E979" s="8">
        <v>42193.0</v>
      </c>
      <c r="F979" s="8" t="s">
        <v>3014</v>
      </c>
      <c r="G979" s="10" t="s">
        <v>283</v>
      </c>
      <c r="H979" s="10" t="s">
        <v>3015</v>
      </c>
      <c r="I979" s="10" t="s">
        <v>292</v>
      </c>
      <c r="J979" s="17"/>
      <c r="K979" s="6">
        <v>2015.0</v>
      </c>
    </row>
    <row r="980" ht="15.75" customHeight="1">
      <c r="A980" s="17" t="s">
        <v>3016</v>
      </c>
      <c r="B980" s="8" t="s">
        <v>3017</v>
      </c>
      <c r="C980" s="18">
        <v>1.0</v>
      </c>
      <c r="D980" s="18">
        <v>1.0</v>
      </c>
      <c r="E980" s="8">
        <v>42207.0</v>
      </c>
      <c r="F980" s="8" t="s">
        <v>3018</v>
      </c>
      <c r="G980" s="10" t="s">
        <v>283</v>
      </c>
      <c r="H980" s="10" t="s">
        <v>3019</v>
      </c>
      <c r="I980" s="10" t="s">
        <v>292</v>
      </c>
      <c r="J980" s="17"/>
      <c r="K980" s="6">
        <v>2015.0</v>
      </c>
    </row>
    <row r="981" ht="15.75" customHeight="1">
      <c r="A981" s="17" t="s">
        <v>3020</v>
      </c>
      <c r="B981" s="8" t="s">
        <v>3021</v>
      </c>
      <c r="C981" s="18">
        <v>1.0</v>
      </c>
      <c r="D981" s="18">
        <v>1.0</v>
      </c>
      <c r="E981" s="8">
        <v>42206.0</v>
      </c>
      <c r="F981" s="8" t="s">
        <v>3022</v>
      </c>
      <c r="G981" s="10" t="s">
        <v>14</v>
      </c>
      <c r="H981" s="10" t="s">
        <v>20</v>
      </c>
      <c r="I981" s="17"/>
      <c r="J981" s="17"/>
      <c r="K981" s="6">
        <v>2015.0</v>
      </c>
    </row>
    <row r="982" ht="15.75" customHeight="1">
      <c r="A982" s="17" t="s">
        <v>3023</v>
      </c>
      <c r="B982" s="8" t="s">
        <v>1015</v>
      </c>
      <c r="C982" s="18">
        <v>1.0</v>
      </c>
      <c r="D982" s="18">
        <v>1.0</v>
      </c>
      <c r="E982" s="8">
        <v>42206.0</v>
      </c>
      <c r="F982" s="8" t="s">
        <v>3024</v>
      </c>
      <c r="G982" s="10" t="s">
        <v>14</v>
      </c>
      <c r="H982" s="10" t="s">
        <v>20</v>
      </c>
      <c r="I982" s="17"/>
      <c r="J982" s="17"/>
      <c r="K982" s="6">
        <v>2015.0</v>
      </c>
    </row>
    <row r="983" ht="15.75" customHeight="1">
      <c r="A983" s="17" t="s">
        <v>3025</v>
      </c>
      <c r="B983" s="8" t="s">
        <v>1015</v>
      </c>
      <c r="C983" s="18">
        <v>1.0</v>
      </c>
      <c r="D983" s="18">
        <v>1.0</v>
      </c>
      <c r="E983" s="8">
        <v>42227.0</v>
      </c>
      <c r="F983" s="8" t="s">
        <v>3026</v>
      </c>
      <c r="G983" s="10" t="s">
        <v>14</v>
      </c>
      <c r="H983" s="10" t="s">
        <v>20</v>
      </c>
      <c r="I983" s="17"/>
      <c r="J983" s="17"/>
      <c r="K983" s="6">
        <v>2015.0</v>
      </c>
    </row>
    <row r="984" ht="15.75" customHeight="1">
      <c r="A984" s="17" t="s">
        <v>3027</v>
      </c>
      <c r="B984" s="8" t="s">
        <v>2100</v>
      </c>
      <c r="C984" s="18">
        <v>7375.0</v>
      </c>
      <c r="D984" s="18">
        <v>7375.0</v>
      </c>
      <c r="E984" s="8">
        <v>42226.0</v>
      </c>
      <c r="F984" s="8" t="s">
        <v>3028</v>
      </c>
      <c r="G984" s="17" t="s">
        <v>14</v>
      </c>
      <c r="H984" s="17" t="s">
        <v>20</v>
      </c>
      <c r="I984" s="17"/>
      <c r="J984" s="17"/>
      <c r="K984" s="6">
        <v>2015.0</v>
      </c>
    </row>
    <row r="985" ht="15.75" customHeight="1">
      <c r="A985" s="17" t="s">
        <v>3029</v>
      </c>
      <c r="B985" s="8" t="s">
        <v>682</v>
      </c>
      <c r="C985" s="18">
        <f>3700458.92</f>
        <v>3700458.92</v>
      </c>
      <c r="D985" s="18">
        <v>3700458.92</v>
      </c>
      <c r="E985" s="8">
        <v>42226.0</v>
      </c>
      <c r="F985" s="8" t="s">
        <v>3030</v>
      </c>
      <c r="G985" s="10" t="s">
        <v>14</v>
      </c>
      <c r="H985" s="10" t="s">
        <v>3031</v>
      </c>
      <c r="I985" s="10" t="s">
        <v>292</v>
      </c>
      <c r="J985" s="17"/>
      <c r="K985" s="6">
        <v>2015.0</v>
      </c>
    </row>
    <row r="986" ht="15.75" customHeight="1">
      <c r="A986" s="17" t="s">
        <v>3032</v>
      </c>
      <c r="B986" s="8" t="s">
        <v>3033</v>
      </c>
      <c r="C986" s="18">
        <v>1.0</v>
      </c>
      <c r="D986" s="18">
        <v>1.0</v>
      </c>
      <c r="E986" s="8">
        <v>42236.0</v>
      </c>
      <c r="F986" s="8" t="s">
        <v>3034</v>
      </c>
      <c r="G986" s="17" t="s">
        <v>283</v>
      </c>
      <c r="H986" s="17" t="s">
        <v>3035</v>
      </c>
      <c r="I986" s="17" t="s">
        <v>292</v>
      </c>
      <c r="J986" s="17"/>
      <c r="K986" s="6">
        <v>2015.0</v>
      </c>
    </row>
    <row r="987" ht="15.75" customHeight="1">
      <c r="A987" s="17" t="s">
        <v>3036</v>
      </c>
      <c r="B987" s="8" t="s">
        <v>3037</v>
      </c>
      <c r="C987" s="18">
        <v>1.0</v>
      </c>
      <c r="D987" s="18">
        <v>1.0</v>
      </c>
      <c r="E987" s="8">
        <v>42236.0</v>
      </c>
      <c r="F987" s="8" t="s">
        <v>3038</v>
      </c>
      <c r="G987" s="17" t="s">
        <v>14</v>
      </c>
      <c r="H987" s="17" t="s">
        <v>20</v>
      </c>
      <c r="I987" s="17"/>
      <c r="J987" s="17"/>
      <c r="K987" s="6">
        <v>2015.0</v>
      </c>
    </row>
    <row r="988" ht="15.75" customHeight="1">
      <c r="A988" s="17" t="s">
        <v>3039</v>
      </c>
      <c r="B988" s="8" t="s">
        <v>3040</v>
      </c>
      <c r="C988" s="18">
        <v>1.0</v>
      </c>
      <c r="D988" s="18">
        <v>1.0</v>
      </c>
      <c r="E988" s="8">
        <v>42235.0</v>
      </c>
      <c r="F988" s="8" t="s">
        <v>3038</v>
      </c>
      <c r="G988" s="17" t="s">
        <v>14</v>
      </c>
      <c r="H988" s="17" t="s">
        <v>20</v>
      </c>
      <c r="I988" s="17"/>
      <c r="J988" s="17"/>
      <c r="K988" s="6">
        <v>2015.0</v>
      </c>
    </row>
    <row r="989" ht="15.75" customHeight="1">
      <c r="A989" s="17" t="s">
        <v>3041</v>
      </c>
      <c r="B989" s="8" t="s">
        <v>3042</v>
      </c>
      <c r="C989" s="18">
        <v>1.0</v>
      </c>
      <c r="D989" s="18">
        <v>1.0</v>
      </c>
      <c r="E989" s="8">
        <v>42236.0</v>
      </c>
      <c r="F989" s="8" t="s">
        <v>3038</v>
      </c>
      <c r="G989" s="17" t="s">
        <v>14</v>
      </c>
      <c r="H989" s="17" t="s">
        <v>20</v>
      </c>
      <c r="I989" s="17"/>
      <c r="J989" s="17"/>
      <c r="K989" s="6">
        <v>2015.0</v>
      </c>
    </row>
    <row r="990" ht="15.75" customHeight="1">
      <c r="A990" s="17" t="s">
        <v>3043</v>
      </c>
      <c r="B990" s="8" t="s">
        <v>3044</v>
      </c>
      <c r="C990" s="18">
        <v>1.0</v>
      </c>
      <c r="D990" s="18">
        <v>1.0</v>
      </c>
      <c r="E990" s="8">
        <v>42235.0</v>
      </c>
      <c r="F990" s="8" t="s">
        <v>3038</v>
      </c>
      <c r="G990" s="17" t="s">
        <v>14</v>
      </c>
      <c r="H990" s="17" t="s">
        <v>20</v>
      </c>
      <c r="I990" s="17"/>
      <c r="J990" s="17"/>
      <c r="K990" s="6">
        <v>2015.0</v>
      </c>
    </row>
    <row r="991" ht="15.75" customHeight="1">
      <c r="A991" s="17" t="s">
        <v>3045</v>
      </c>
      <c r="B991" s="8" t="s">
        <v>3046</v>
      </c>
      <c r="C991" s="18">
        <v>1.0</v>
      </c>
      <c r="D991" s="18">
        <v>1.0</v>
      </c>
      <c r="E991" s="8">
        <v>42235.0</v>
      </c>
      <c r="F991" s="8" t="s">
        <v>3038</v>
      </c>
      <c r="G991" s="17" t="s">
        <v>14</v>
      </c>
      <c r="H991" s="17" t="s">
        <v>20</v>
      </c>
      <c r="I991" s="17"/>
      <c r="J991" s="17"/>
      <c r="K991" s="6">
        <v>2015.0</v>
      </c>
    </row>
    <row r="992" ht="15.75" customHeight="1">
      <c r="A992" s="17" t="s">
        <v>3047</v>
      </c>
      <c r="B992" s="8" t="s">
        <v>3048</v>
      </c>
      <c r="C992" s="18">
        <v>1.0</v>
      </c>
      <c r="D992" s="18">
        <v>1.0</v>
      </c>
      <c r="E992" s="8">
        <v>42236.0</v>
      </c>
      <c r="F992" s="8" t="s">
        <v>3038</v>
      </c>
      <c r="G992" s="17" t="s">
        <v>14</v>
      </c>
      <c r="H992" s="17" t="s">
        <v>20</v>
      </c>
      <c r="I992" s="17"/>
      <c r="J992" s="17"/>
      <c r="K992" s="6">
        <v>2015.0</v>
      </c>
    </row>
    <row r="993" ht="15.75" customHeight="1">
      <c r="A993" s="17" t="s">
        <v>3049</v>
      </c>
      <c r="B993" s="8" t="s">
        <v>3050</v>
      </c>
      <c r="C993" s="18">
        <v>1.0</v>
      </c>
      <c r="D993" s="18">
        <v>1.0</v>
      </c>
      <c r="E993" s="8">
        <v>42235.0</v>
      </c>
      <c r="F993" s="8" t="s">
        <v>3038</v>
      </c>
      <c r="G993" s="17" t="s">
        <v>14</v>
      </c>
      <c r="H993" s="17" t="s">
        <v>20</v>
      </c>
      <c r="I993" s="17"/>
      <c r="J993" s="17"/>
      <c r="K993" s="6">
        <v>2015.0</v>
      </c>
    </row>
    <row r="994" ht="15.75" customHeight="1">
      <c r="A994" s="17" t="s">
        <v>3051</v>
      </c>
      <c r="B994" s="8" t="s">
        <v>3052</v>
      </c>
      <c r="C994" s="18">
        <v>1.0</v>
      </c>
      <c r="D994" s="18">
        <v>1.0</v>
      </c>
      <c r="E994" s="8">
        <v>42236.0</v>
      </c>
      <c r="F994" s="8" t="s">
        <v>3038</v>
      </c>
      <c r="G994" s="17" t="s">
        <v>14</v>
      </c>
      <c r="H994" s="17" t="s">
        <v>20</v>
      </c>
      <c r="I994" s="17"/>
      <c r="J994" s="17"/>
      <c r="K994" s="6">
        <v>2015.0</v>
      </c>
    </row>
    <row r="995" ht="15.75" customHeight="1">
      <c r="A995" s="17" t="s">
        <v>3053</v>
      </c>
      <c r="B995" s="8" t="s">
        <v>3054</v>
      </c>
      <c r="C995" s="18">
        <v>1.0</v>
      </c>
      <c r="D995" s="18">
        <v>1.0</v>
      </c>
      <c r="E995" s="8">
        <v>42236.0</v>
      </c>
      <c r="F995" s="8" t="s">
        <v>3038</v>
      </c>
      <c r="G995" s="17" t="s">
        <v>14</v>
      </c>
      <c r="H995" s="17" t="s">
        <v>20</v>
      </c>
      <c r="I995" s="17"/>
      <c r="J995" s="17"/>
      <c r="K995" s="6">
        <v>2015.0</v>
      </c>
    </row>
    <row r="996" ht="15.75" customHeight="1">
      <c r="A996" s="17" t="s">
        <v>3055</v>
      </c>
      <c r="B996" s="8" t="s">
        <v>3056</v>
      </c>
      <c r="C996" s="18">
        <v>1.0</v>
      </c>
      <c r="D996" s="18">
        <v>1.0</v>
      </c>
      <c r="E996" s="8">
        <v>42236.0</v>
      </c>
      <c r="F996" s="8" t="s">
        <v>3038</v>
      </c>
      <c r="G996" s="17" t="s">
        <v>14</v>
      </c>
      <c r="H996" s="17" t="s">
        <v>20</v>
      </c>
      <c r="I996" s="17"/>
      <c r="J996" s="17"/>
      <c r="K996" s="6">
        <v>2015.0</v>
      </c>
    </row>
    <row r="997" ht="15.75" customHeight="1">
      <c r="A997" s="17" t="s">
        <v>3057</v>
      </c>
      <c r="B997" s="8" t="s">
        <v>3058</v>
      </c>
      <c r="C997" s="18">
        <v>1.0</v>
      </c>
      <c r="D997" s="18">
        <v>1.0</v>
      </c>
      <c r="E997" s="8">
        <v>42235.0</v>
      </c>
      <c r="F997" s="8" t="s">
        <v>3038</v>
      </c>
      <c r="G997" s="17" t="s">
        <v>14</v>
      </c>
      <c r="H997" s="17" t="s">
        <v>20</v>
      </c>
      <c r="I997" s="17"/>
      <c r="J997" s="17"/>
      <c r="K997" s="6">
        <v>2015.0</v>
      </c>
    </row>
    <row r="998" ht="15.75" customHeight="1">
      <c r="A998" s="17" t="s">
        <v>3059</v>
      </c>
      <c r="B998" s="6">
        <v>2.0</v>
      </c>
      <c r="C998" s="18">
        <v>1.0</v>
      </c>
      <c r="D998" s="18">
        <v>1.0</v>
      </c>
      <c r="E998" s="8">
        <v>42235.0</v>
      </c>
      <c r="F998" s="8" t="s">
        <v>3038</v>
      </c>
      <c r="G998" s="17" t="s">
        <v>14</v>
      </c>
      <c r="H998" s="17" t="s">
        <v>20</v>
      </c>
      <c r="I998" s="17"/>
      <c r="J998" s="17"/>
      <c r="K998" s="6">
        <v>2015.0</v>
      </c>
    </row>
    <row r="999" ht="15.75" customHeight="1">
      <c r="A999" s="17" t="s">
        <v>3060</v>
      </c>
      <c r="B999" s="8" t="s">
        <v>3061</v>
      </c>
      <c r="C999" s="18">
        <v>1.0</v>
      </c>
      <c r="D999" s="18">
        <v>1.0</v>
      </c>
      <c r="E999" s="8">
        <v>42235.0</v>
      </c>
      <c r="F999" s="8" t="s">
        <v>3038</v>
      </c>
      <c r="G999" s="17" t="s">
        <v>14</v>
      </c>
      <c r="H999" s="17" t="s">
        <v>20</v>
      </c>
      <c r="I999" s="17"/>
      <c r="J999" s="17"/>
      <c r="K999" s="6">
        <v>2015.0</v>
      </c>
    </row>
    <row r="1000" ht="15.75" customHeight="1">
      <c r="A1000" s="17" t="s">
        <v>3062</v>
      </c>
      <c r="B1000" s="8" t="s">
        <v>3063</v>
      </c>
      <c r="C1000" s="18">
        <v>1.0</v>
      </c>
      <c r="D1000" s="18">
        <v>1.0</v>
      </c>
      <c r="E1000" s="8">
        <v>42236.0</v>
      </c>
      <c r="F1000" s="8" t="s">
        <v>3038</v>
      </c>
      <c r="G1000" s="17" t="s">
        <v>14</v>
      </c>
      <c r="H1000" s="17" t="s">
        <v>20</v>
      </c>
      <c r="I1000" s="17"/>
      <c r="J1000" s="17"/>
      <c r="K1000" s="6">
        <v>2015.0</v>
      </c>
    </row>
    <row r="1001" ht="15.75" customHeight="1">
      <c r="A1001" s="17" t="s">
        <v>3064</v>
      </c>
      <c r="B1001" s="8" t="s">
        <v>3065</v>
      </c>
      <c r="C1001" s="18">
        <v>1.0</v>
      </c>
      <c r="D1001" s="18">
        <v>1.0</v>
      </c>
      <c r="E1001" s="8">
        <v>42236.0</v>
      </c>
      <c r="F1001" s="8" t="s">
        <v>3038</v>
      </c>
      <c r="G1001" s="17" t="s">
        <v>14</v>
      </c>
      <c r="H1001" s="17" t="s">
        <v>20</v>
      </c>
      <c r="I1001" s="17"/>
      <c r="J1001" s="17"/>
      <c r="K1001" s="6">
        <v>2015.0</v>
      </c>
    </row>
    <row r="1002" ht="15.75" customHeight="1">
      <c r="A1002" s="17" t="s">
        <v>3066</v>
      </c>
      <c r="B1002" s="8" t="s">
        <v>3067</v>
      </c>
      <c r="C1002" s="18">
        <v>1.0</v>
      </c>
      <c r="D1002" s="18">
        <v>1.0</v>
      </c>
      <c r="E1002" s="8">
        <v>42235.0</v>
      </c>
      <c r="F1002" s="8" t="s">
        <v>3038</v>
      </c>
      <c r="G1002" s="17" t="s">
        <v>14</v>
      </c>
      <c r="H1002" s="17" t="s">
        <v>20</v>
      </c>
      <c r="I1002" s="17"/>
      <c r="J1002" s="17"/>
      <c r="K1002" s="6">
        <v>2015.0</v>
      </c>
    </row>
    <row r="1003" ht="15.75" customHeight="1">
      <c r="A1003" s="17" t="s">
        <v>3068</v>
      </c>
      <c r="B1003" s="8" t="s">
        <v>3069</v>
      </c>
      <c r="C1003" s="18">
        <v>1.0</v>
      </c>
      <c r="D1003" s="18">
        <v>1.0</v>
      </c>
      <c r="E1003" s="8">
        <v>42240.0</v>
      </c>
      <c r="F1003" s="8" t="s">
        <v>3038</v>
      </c>
      <c r="G1003" s="17" t="s">
        <v>14</v>
      </c>
      <c r="H1003" s="17" t="s">
        <v>20</v>
      </c>
      <c r="I1003" s="17"/>
      <c r="J1003" s="17"/>
      <c r="K1003" s="6">
        <v>2015.0</v>
      </c>
    </row>
    <row r="1004" ht="15.75" customHeight="1">
      <c r="A1004" s="17" t="s">
        <v>3070</v>
      </c>
      <c r="B1004" s="8" t="s">
        <v>3071</v>
      </c>
      <c r="C1004" s="18">
        <v>1.0</v>
      </c>
      <c r="D1004" s="18">
        <v>1.0</v>
      </c>
      <c r="E1004" s="8">
        <v>42240.0</v>
      </c>
      <c r="F1004" s="8" t="s">
        <v>3038</v>
      </c>
      <c r="G1004" s="17" t="s">
        <v>14</v>
      </c>
      <c r="H1004" s="17" t="s">
        <v>20</v>
      </c>
      <c r="I1004" s="17"/>
      <c r="J1004" s="17"/>
      <c r="K1004" s="6">
        <v>2015.0</v>
      </c>
    </row>
    <row r="1005" ht="15.75" customHeight="1">
      <c r="A1005" s="17" t="s">
        <v>3072</v>
      </c>
      <c r="B1005" s="8" t="s">
        <v>3073</v>
      </c>
      <c r="C1005" s="18">
        <v>1.0</v>
      </c>
      <c r="D1005" s="18">
        <v>1.0</v>
      </c>
      <c r="E1005" s="8">
        <v>42240.0</v>
      </c>
      <c r="F1005" s="8" t="s">
        <v>3038</v>
      </c>
      <c r="G1005" s="17" t="s">
        <v>14</v>
      </c>
      <c r="H1005" s="17" t="s">
        <v>20</v>
      </c>
      <c r="I1005" s="17"/>
      <c r="J1005" s="17"/>
      <c r="K1005" s="6">
        <v>2015.0</v>
      </c>
    </row>
    <row r="1006" ht="15.75" customHeight="1">
      <c r="A1006" s="17" t="s">
        <v>3074</v>
      </c>
      <c r="B1006" s="8" t="s">
        <v>3075</v>
      </c>
      <c r="C1006" s="18">
        <v>1.0</v>
      </c>
      <c r="D1006" s="18">
        <v>1.0</v>
      </c>
      <c r="E1006" s="8">
        <v>42240.0</v>
      </c>
      <c r="F1006" s="8" t="s">
        <v>3038</v>
      </c>
      <c r="G1006" s="17" t="s">
        <v>14</v>
      </c>
      <c r="H1006" s="17" t="s">
        <v>20</v>
      </c>
      <c r="I1006" s="17"/>
      <c r="J1006" s="17"/>
      <c r="K1006" s="6">
        <v>2015.0</v>
      </c>
    </row>
    <row r="1007" ht="15.75" customHeight="1">
      <c r="A1007" s="17" t="s">
        <v>3076</v>
      </c>
      <c r="B1007" s="8" t="s">
        <v>3077</v>
      </c>
      <c r="C1007" s="18">
        <v>755000.0</v>
      </c>
      <c r="D1007" s="18">
        <v>755000.0</v>
      </c>
      <c r="E1007" s="8">
        <v>42247.0</v>
      </c>
      <c r="F1007" s="8" t="s">
        <v>3078</v>
      </c>
      <c r="G1007" s="17" t="s">
        <v>283</v>
      </c>
      <c r="H1007" s="17" t="s">
        <v>3079</v>
      </c>
      <c r="I1007" s="17" t="s">
        <v>292</v>
      </c>
      <c r="J1007" s="17"/>
      <c r="K1007" s="6">
        <v>2015.0</v>
      </c>
    </row>
    <row r="1008" ht="15.75" customHeight="1">
      <c r="A1008" s="17" t="s">
        <v>3080</v>
      </c>
      <c r="B1008" s="8" t="s">
        <v>3081</v>
      </c>
      <c r="C1008" s="18">
        <v>37000.0</v>
      </c>
      <c r="D1008" s="18">
        <v>37000.0</v>
      </c>
      <c r="E1008" s="8">
        <v>42227.0</v>
      </c>
      <c r="F1008" s="8" t="s">
        <v>3082</v>
      </c>
      <c r="G1008" s="10" t="s">
        <v>283</v>
      </c>
      <c r="H1008" s="10" t="s">
        <v>3083</v>
      </c>
      <c r="I1008" s="10" t="s">
        <v>292</v>
      </c>
      <c r="J1008" s="17"/>
      <c r="K1008" s="6">
        <v>2015.0</v>
      </c>
    </row>
    <row r="1009" ht="15.75" customHeight="1">
      <c r="A1009" s="17" t="s">
        <v>3084</v>
      </c>
      <c r="B1009" s="8" t="s">
        <v>3085</v>
      </c>
      <c r="C1009" s="18">
        <v>18000.0</v>
      </c>
      <c r="D1009" s="18">
        <v>18000.0</v>
      </c>
      <c r="E1009" s="8">
        <v>42230.0</v>
      </c>
      <c r="F1009" s="8" t="s">
        <v>3086</v>
      </c>
      <c r="G1009" s="17" t="s">
        <v>283</v>
      </c>
      <c r="H1009" s="17" t="s">
        <v>3087</v>
      </c>
      <c r="I1009" s="17" t="s">
        <v>292</v>
      </c>
      <c r="J1009" s="17"/>
      <c r="K1009" s="6">
        <v>2015.0</v>
      </c>
    </row>
    <row r="1010" ht="15.75" customHeight="1">
      <c r="A1010" s="17" t="s">
        <v>3088</v>
      </c>
      <c r="B1010" s="8" t="s">
        <v>3089</v>
      </c>
      <c r="C1010" s="18">
        <v>6586190.0</v>
      </c>
      <c r="D1010" s="18">
        <v>6586190.0</v>
      </c>
      <c r="E1010" s="8">
        <v>42250.0</v>
      </c>
      <c r="F1010" s="8" t="s">
        <v>3090</v>
      </c>
      <c r="G1010" s="10" t="s">
        <v>283</v>
      </c>
      <c r="H1010" s="10" t="s">
        <v>3091</v>
      </c>
      <c r="I1010" s="10" t="s">
        <v>292</v>
      </c>
      <c r="J1010" s="17"/>
      <c r="K1010" s="6">
        <v>2015.0</v>
      </c>
    </row>
    <row r="1011" ht="15.75" customHeight="1">
      <c r="A1011" s="17" t="s">
        <v>3092</v>
      </c>
      <c r="B1011" s="8" t="s">
        <v>3093</v>
      </c>
      <c r="C1011" s="18">
        <f>2500000*2.3782</f>
        <v>5945500</v>
      </c>
      <c r="D1011" s="18">
        <v>5945500.0</v>
      </c>
      <c r="E1011" s="8">
        <v>42257.0</v>
      </c>
      <c r="F1011" s="8" t="s">
        <v>3094</v>
      </c>
      <c r="G1011" s="10" t="s">
        <v>14</v>
      </c>
      <c r="H1011" s="10" t="s">
        <v>3095</v>
      </c>
      <c r="I1011" s="10" t="s">
        <v>613</v>
      </c>
      <c r="J1011" s="17"/>
      <c r="K1011" s="6">
        <v>2015.0</v>
      </c>
    </row>
    <row r="1012" ht="15.75" customHeight="1">
      <c r="A1012" s="17" t="s">
        <v>3096</v>
      </c>
      <c r="B1012" s="8" t="s">
        <v>3097</v>
      </c>
      <c r="C1012" s="18">
        <v>1.0</v>
      </c>
      <c r="D1012" s="18">
        <v>1.0</v>
      </c>
      <c r="E1012" s="8">
        <v>42248.0</v>
      </c>
      <c r="F1012" s="8" t="s">
        <v>3098</v>
      </c>
      <c r="G1012" s="17" t="s">
        <v>14</v>
      </c>
      <c r="H1012" s="17" t="s">
        <v>20</v>
      </c>
      <c r="I1012" s="17"/>
      <c r="J1012" s="17"/>
      <c r="K1012" s="6">
        <v>2015.0</v>
      </c>
    </row>
    <row r="1013" ht="15.75" customHeight="1">
      <c r="A1013" s="17" t="s">
        <v>3099</v>
      </c>
      <c r="B1013" s="8" t="s">
        <v>3100</v>
      </c>
      <c r="C1013" s="18">
        <v>1.0</v>
      </c>
      <c r="D1013" s="18">
        <v>1.0</v>
      </c>
      <c r="E1013" s="8">
        <v>42255.0</v>
      </c>
      <c r="F1013" s="8" t="s">
        <v>3101</v>
      </c>
      <c r="G1013" s="17" t="s">
        <v>283</v>
      </c>
      <c r="H1013" s="17" t="s">
        <v>3102</v>
      </c>
      <c r="I1013" s="17" t="s">
        <v>292</v>
      </c>
      <c r="J1013" s="17"/>
      <c r="K1013" s="6">
        <v>2015.0</v>
      </c>
    </row>
    <row r="1014" ht="15.75" customHeight="1">
      <c r="A1014" s="17" t="s">
        <v>3103</v>
      </c>
      <c r="B1014" s="8" t="s">
        <v>3104</v>
      </c>
      <c r="C1014" s="18">
        <v>1.0</v>
      </c>
      <c r="D1014" s="18">
        <v>1.0</v>
      </c>
      <c r="E1014" s="8">
        <v>42262.0</v>
      </c>
      <c r="F1014" s="8" t="s">
        <v>3105</v>
      </c>
      <c r="G1014" s="10" t="s">
        <v>283</v>
      </c>
      <c r="H1014" s="10" t="s">
        <v>3106</v>
      </c>
      <c r="I1014" s="10" t="s">
        <v>2362</v>
      </c>
      <c r="J1014" s="10" t="s">
        <v>2673</v>
      </c>
      <c r="K1014" s="6">
        <v>2015.0</v>
      </c>
    </row>
    <row r="1015" ht="15.75" customHeight="1">
      <c r="A1015" s="17" t="s">
        <v>3107</v>
      </c>
      <c r="B1015" s="8" t="s">
        <v>3108</v>
      </c>
      <c r="C1015" s="18">
        <v>1.0</v>
      </c>
      <c r="D1015" s="18">
        <v>1.0</v>
      </c>
      <c r="E1015" s="8">
        <v>42262.0</v>
      </c>
      <c r="F1015" s="8" t="s">
        <v>3109</v>
      </c>
      <c r="G1015" s="10" t="s">
        <v>283</v>
      </c>
      <c r="H1015" s="10" t="s">
        <v>3110</v>
      </c>
      <c r="I1015" s="10" t="s">
        <v>292</v>
      </c>
      <c r="J1015" s="17"/>
      <c r="K1015" s="6">
        <v>2015.0</v>
      </c>
    </row>
    <row r="1016" ht="15.75" customHeight="1">
      <c r="A1016" s="17" t="s">
        <v>3111</v>
      </c>
      <c r="B1016" s="8" t="s">
        <v>3112</v>
      </c>
      <c r="C1016" s="18">
        <v>34500.0</v>
      </c>
      <c r="D1016" s="18">
        <v>34500.0</v>
      </c>
      <c r="E1016" s="8">
        <v>42264.0</v>
      </c>
      <c r="F1016" s="8" t="s">
        <v>3113</v>
      </c>
      <c r="G1016" s="10" t="s">
        <v>14</v>
      </c>
      <c r="H1016" s="10" t="s">
        <v>20</v>
      </c>
      <c r="I1016" s="17"/>
      <c r="J1016" s="17"/>
      <c r="K1016" s="6">
        <v>2015.0</v>
      </c>
    </row>
    <row r="1017" ht="15.75" customHeight="1">
      <c r="A1017" s="17" t="s">
        <v>3114</v>
      </c>
      <c r="B1017" s="8" t="s">
        <v>3115</v>
      </c>
      <c r="C1017" s="18">
        <v>607000.0</v>
      </c>
      <c r="D1017" s="18">
        <v>607000.0</v>
      </c>
      <c r="E1017" s="8">
        <v>42268.0</v>
      </c>
      <c r="F1017" s="8" t="s">
        <v>3116</v>
      </c>
      <c r="G1017" s="10" t="s">
        <v>283</v>
      </c>
      <c r="H1017" s="10" t="s">
        <v>3117</v>
      </c>
      <c r="I1017" s="10" t="s">
        <v>292</v>
      </c>
      <c r="J1017" s="17"/>
      <c r="K1017" s="6">
        <v>2015.0</v>
      </c>
    </row>
    <row r="1018" ht="15.75" customHeight="1">
      <c r="A1018" s="17" t="s">
        <v>3118</v>
      </c>
      <c r="B1018" s="8" t="s">
        <v>3119</v>
      </c>
      <c r="C1018" s="18">
        <v>39449.0</v>
      </c>
      <c r="D1018" s="18">
        <v>39449.0</v>
      </c>
      <c r="E1018" s="8">
        <v>42269.0</v>
      </c>
      <c r="F1018" s="8" t="s">
        <v>3120</v>
      </c>
      <c r="G1018" s="17" t="s">
        <v>14</v>
      </c>
      <c r="H1018" s="17" t="s">
        <v>3121</v>
      </c>
      <c r="I1018" s="17" t="s">
        <v>613</v>
      </c>
      <c r="J1018" s="17" t="s">
        <v>3122</v>
      </c>
      <c r="K1018" s="6">
        <v>2015.0</v>
      </c>
    </row>
    <row r="1019" ht="15.75" customHeight="1">
      <c r="A1019" s="17" t="s">
        <v>3118</v>
      </c>
      <c r="B1019" s="8" t="s">
        <v>3119</v>
      </c>
      <c r="C1019" s="18">
        <v>29.0</v>
      </c>
      <c r="D1019" s="18">
        <v>29.0</v>
      </c>
      <c r="E1019" s="8">
        <v>42269.0</v>
      </c>
      <c r="F1019" s="8" t="s">
        <v>3123</v>
      </c>
      <c r="G1019" s="17" t="s">
        <v>14</v>
      </c>
      <c r="H1019" s="17" t="s">
        <v>3124</v>
      </c>
      <c r="I1019" s="17" t="s">
        <v>292</v>
      </c>
      <c r="J1019" s="17"/>
      <c r="K1019" s="6">
        <v>2015.0</v>
      </c>
    </row>
    <row r="1020" ht="15.75" customHeight="1">
      <c r="A1020" s="17" t="s">
        <v>3125</v>
      </c>
      <c r="B1020" s="8" t="s">
        <v>3126</v>
      </c>
      <c r="C1020" s="18">
        <v>500000.0</v>
      </c>
      <c r="D1020" s="18">
        <v>500000.0</v>
      </c>
      <c r="E1020" s="8">
        <v>42270.0</v>
      </c>
      <c r="F1020" s="8" t="s">
        <v>3127</v>
      </c>
      <c r="G1020" s="10" t="s">
        <v>283</v>
      </c>
      <c r="H1020" s="10" t="s">
        <v>3128</v>
      </c>
      <c r="I1020" s="10" t="s">
        <v>292</v>
      </c>
      <c r="J1020" s="17"/>
      <c r="K1020" s="6">
        <v>2015.0</v>
      </c>
    </row>
    <row r="1021" ht="15.75" customHeight="1">
      <c r="A1021" s="17" t="s">
        <v>3129</v>
      </c>
      <c r="B1021" s="8" t="s">
        <v>12</v>
      </c>
      <c r="C1021" s="18">
        <v>5554.0</v>
      </c>
      <c r="D1021" s="18">
        <v>5554.0</v>
      </c>
      <c r="E1021" s="8">
        <v>42270.0</v>
      </c>
      <c r="F1021" s="8" t="s">
        <v>3130</v>
      </c>
      <c r="G1021" s="10" t="s">
        <v>14</v>
      </c>
      <c r="H1021" s="10" t="s">
        <v>20</v>
      </c>
      <c r="I1021" s="17"/>
      <c r="J1021" s="17"/>
      <c r="K1021" s="6">
        <v>2015.0</v>
      </c>
    </row>
    <row r="1022" ht="15.75" customHeight="1">
      <c r="A1022" s="17" t="s">
        <v>3131</v>
      </c>
      <c r="B1022" s="8" t="s">
        <v>3132</v>
      </c>
      <c r="C1022" s="18">
        <v>1.0</v>
      </c>
      <c r="D1022" s="18">
        <v>1.0</v>
      </c>
      <c r="E1022" s="8">
        <v>42261.0</v>
      </c>
      <c r="F1022" s="8" t="s">
        <v>3133</v>
      </c>
      <c r="G1022" s="10" t="s">
        <v>14</v>
      </c>
      <c r="H1022" s="10" t="s">
        <v>20</v>
      </c>
      <c r="I1022" s="17"/>
      <c r="J1022" s="17"/>
      <c r="K1022" s="6">
        <v>2015.0</v>
      </c>
    </row>
    <row r="1023" ht="15.75" customHeight="1">
      <c r="A1023" s="17" t="s">
        <v>3134</v>
      </c>
      <c r="B1023" s="8" t="s">
        <v>3135</v>
      </c>
      <c r="C1023" s="18">
        <v>200000.0</v>
      </c>
      <c r="D1023" s="18">
        <v>200000.0</v>
      </c>
      <c r="E1023" s="8">
        <v>42276.0</v>
      </c>
      <c r="F1023" s="8" t="s">
        <v>3136</v>
      </c>
      <c r="G1023" s="10" t="s">
        <v>283</v>
      </c>
      <c r="H1023" s="10" t="s">
        <v>3137</v>
      </c>
      <c r="I1023" s="10" t="s">
        <v>1021</v>
      </c>
      <c r="J1023" s="17"/>
      <c r="K1023" s="6">
        <v>2015.0</v>
      </c>
    </row>
    <row r="1024" ht="15.75" customHeight="1">
      <c r="A1024" s="17" t="s">
        <v>3138</v>
      </c>
      <c r="B1024" s="8" t="s">
        <v>3139</v>
      </c>
      <c r="C1024" s="18">
        <v>1.0</v>
      </c>
      <c r="D1024" s="18">
        <v>1.0</v>
      </c>
      <c r="E1024" s="8">
        <v>42278.0</v>
      </c>
      <c r="F1024" s="8" t="s">
        <v>3140</v>
      </c>
      <c r="G1024" s="17" t="s">
        <v>283</v>
      </c>
      <c r="H1024" s="17" t="s">
        <v>3141</v>
      </c>
      <c r="I1024" s="17" t="s">
        <v>3142</v>
      </c>
      <c r="J1024" s="17"/>
      <c r="K1024" s="6">
        <v>2015.0</v>
      </c>
    </row>
    <row r="1025" ht="15.75" customHeight="1">
      <c r="A1025" s="17" t="s">
        <v>3143</v>
      </c>
      <c r="B1025" s="8" t="s">
        <v>3144</v>
      </c>
      <c r="C1025" s="18">
        <v>9938.0</v>
      </c>
      <c r="D1025" s="18">
        <v>9938.0</v>
      </c>
      <c r="E1025" s="8">
        <v>42282.0</v>
      </c>
      <c r="F1025" s="17" t="s">
        <v>3145</v>
      </c>
      <c r="G1025" s="10" t="s">
        <v>14</v>
      </c>
      <c r="H1025" s="10" t="s">
        <v>20</v>
      </c>
      <c r="I1025" s="17"/>
      <c r="J1025" s="17"/>
      <c r="K1025" s="6">
        <v>2015.0</v>
      </c>
    </row>
    <row r="1026" ht="15.75" customHeight="1">
      <c r="A1026" s="17" t="s">
        <v>3146</v>
      </c>
      <c r="B1026" s="8" t="s">
        <v>3147</v>
      </c>
      <c r="C1026" s="18">
        <v>1000.0</v>
      </c>
      <c r="D1026" s="18">
        <v>1000.0</v>
      </c>
      <c r="E1026" s="8">
        <v>42282.0</v>
      </c>
      <c r="F1026" s="8" t="s">
        <v>3148</v>
      </c>
      <c r="G1026" s="10" t="s">
        <v>14</v>
      </c>
      <c r="H1026" s="10" t="s">
        <v>3149</v>
      </c>
      <c r="I1026" s="10" t="s">
        <v>292</v>
      </c>
      <c r="J1026" s="17"/>
      <c r="K1026" s="6">
        <v>2015.0</v>
      </c>
    </row>
    <row r="1027" ht="15.75" customHeight="1">
      <c r="A1027" s="17" t="s">
        <v>3150</v>
      </c>
      <c r="B1027" s="8" t="s">
        <v>3151</v>
      </c>
      <c r="C1027" s="18">
        <v>350000.0</v>
      </c>
      <c r="D1027" s="18">
        <v>350000.0</v>
      </c>
      <c r="E1027" s="8">
        <v>42282.0</v>
      </c>
      <c r="F1027" s="17" t="s">
        <v>3152</v>
      </c>
      <c r="G1027" s="10" t="s">
        <v>283</v>
      </c>
      <c r="H1027" s="10" t="s">
        <v>3153</v>
      </c>
      <c r="I1027" s="10" t="s">
        <v>1021</v>
      </c>
      <c r="J1027" s="17"/>
      <c r="K1027" s="6">
        <v>2015.0</v>
      </c>
    </row>
    <row r="1028" ht="15.75" customHeight="1">
      <c r="A1028" s="17" t="s">
        <v>3154</v>
      </c>
      <c r="B1028" s="8" t="s">
        <v>3155</v>
      </c>
      <c r="C1028" s="18">
        <v>1.0</v>
      </c>
      <c r="D1028" s="18">
        <v>1.0</v>
      </c>
      <c r="E1028" s="8">
        <v>42282.0</v>
      </c>
      <c r="F1028" s="8" t="s">
        <v>3156</v>
      </c>
      <c r="G1028" s="10" t="s">
        <v>283</v>
      </c>
      <c r="H1028" s="10" t="s">
        <v>3157</v>
      </c>
      <c r="I1028" s="10" t="s">
        <v>1021</v>
      </c>
      <c r="J1028" s="10" t="s">
        <v>2856</v>
      </c>
      <c r="K1028" s="6">
        <v>2015.0</v>
      </c>
    </row>
    <row r="1029" ht="15.75" customHeight="1">
      <c r="A1029" s="17" t="s">
        <v>3158</v>
      </c>
      <c r="B1029" s="8" t="s">
        <v>3159</v>
      </c>
      <c r="C1029" s="18">
        <v>57486.0</v>
      </c>
      <c r="D1029" s="18">
        <v>57486.0</v>
      </c>
      <c r="E1029" s="8">
        <v>42285.0</v>
      </c>
      <c r="F1029" s="8" t="s">
        <v>3160</v>
      </c>
      <c r="G1029" s="17" t="s">
        <v>14</v>
      </c>
      <c r="H1029" s="17" t="s">
        <v>3161</v>
      </c>
      <c r="I1029" s="17" t="s">
        <v>292</v>
      </c>
      <c r="J1029" s="17"/>
      <c r="K1029" s="6">
        <v>2015.0</v>
      </c>
    </row>
    <row r="1030" ht="15.75" customHeight="1">
      <c r="A1030" s="17" t="s">
        <v>3162</v>
      </c>
      <c r="B1030" s="8" t="s">
        <v>682</v>
      </c>
      <c r="C1030" s="18">
        <v>5123863.92</v>
      </c>
      <c r="D1030" s="18">
        <v>5123863.92</v>
      </c>
      <c r="E1030" s="8">
        <v>42282.0</v>
      </c>
      <c r="F1030" s="8" t="s">
        <v>3163</v>
      </c>
      <c r="G1030" s="10" t="s">
        <v>14</v>
      </c>
      <c r="H1030" s="10" t="s">
        <v>20</v>
      </c>
      <c r="I1030" s="17"/>
      <c r="J1030" s="17"/>
      <c r="K1030" s="6">
        <v>2015.0</v>
      </c>
    </row>
    <row r="1031" ht="15.75" customHeight="1">
      <c r="A1031" s="17" t="s">
        <v>3164</v>
      </c>
      <c r="B1031" s="8" t="s">
        <v>3165</v>
      </c>
      <c r="C1031" s="18">
        <v>1.0</v>
      </c>
      <c r="D1031" s="18">
        <v>1.0</v>
      </c>
      <c r="E1031" s="8">
        <v>42293.0</v>
      </c>
      <c r="F1031" s="8" t="s">
        <v>3166</v>
      </c>
      <c r="G1031" s="10" t="s">
        <v>14</v>
      </c>
      <c r="H1031" s="10" t="s">
        <v>20</v>
      </c>
      <c r="I1031" s="17"/>
      <c r="J1031" s="17"/>
      <c r="K1031" s="6">
        <v>2015.0</v>
      </c>
    </row>
    <row r="1032" ht="15.75" customHeight="1">
      <c r="A1032" s="17" t="s">
        <v>3167</v>
      </c>
      <c r="B1032" s="8" t="s">
        <v>3168</v>
      </c>
      <c r="C1032" s="18">
        <v>1.0</v>
      </c>
      <c r="D1032" s="18">
        <v>1.0</v>
      </c>
      <c r="E1032" s="8">
        <v>42298.0</v>
      </c>
      <c r="F1032" s="8" t="s">
        <v>3169</v>
      </c>
      <c r="G1032" s="10" t="s">
        <v>283</v>
      </c>
      <c r="H1032" s="10" t="s">
        <v>3170</v>
      </c>
      <c r="I1032" s="10" t="s">
        <v>292</v>
      </c>
      <c r="J1032" s="17"/>
      <c r="K1032" s="6">
        <v>2015.0</v>
      </c>
    </row>
    <row r="1033" ht="15.75" customHeight="1">
      <c r="A1033" s="17" t="s">
        <v>3171</v>
      </c>
      <c r="B1033" s="8" t="s">
        <v>3119</v>
      </c>
      <c r="C1033" s="18">
        <v>1485.0</v>
      </c>
      <c r="D1033" s="18">
        <v>1485.0</v>
      </c>
      <c r="E1033" s="8">
        <v>42299.0</v>
      </c>
      <c r="F1033" s="8" t="s">
        <v>3172</v>
      </c>
      <c r="G1033" s="17" t="s">
        <v>14</v>
      </c>
      <c r="H1033" s="17" t="s">
        <v>3124</v>
      </c>
      <c r="I1033" s="17" t="s">
        <v>292</v>
      </c>
      <c r="J1033" s="17"/>
      <c r="K1033" s="6">
        <v>2015.0</v>
      </c>
    </row>
    <row r="1034" ht="15.75" customHeight="1">
      <c r="A1034" s="17" t="s">
        <v>3173</v>
      </c>
      <c r="B1034" s="8" t="s">
        <v>3174</v>
      </c>
      <c r="C1034" s="18">
        <v>1.0</v>
      </c>
      <c r="D1034" s="18">
        <v>1.0</v>
      </c>
      <c r="E1034" s="8">
        <v>42303.0</v>
      </c>
      <c r="F1034" s="8" t="s">
        <v>3175</v>
      </c>
      <c r="G1034" s="10" t="s">
        <v>283</v>
      </c>
      <c r="H1034" s="10" t="s">
        <v>3176</v>
      </c>
      <c r="I1034" s="10" t="s">
        <v>2362</v>
      </c>
      <c r="J1034" s="17"/>
      <c r="K1034" s="6">
        <v>2015.0</v>
      </c>
    </row>
    <row r="1035" ht="15.75" customHeight="1">
      <c r="A1035" s="17" t="s">
        <v>3177</v>
      </c>
      <c r="B1035" s="8" t="s">
        <v>3178</v>
      </c>
      <c r="C1035" s="18">
        <v>80232.0</v>
      </c>
      <c r="D1035" s="18">
        <v>80232.0</v>
      </c>
      <c r="E1035" s="8">
        <v>42292.0</v>
      </c>
      <c r="F1035" s="8" t="s">
        <v>3179</v>
      </c>
      <c r="G1035" s="17" t="s">
        <v>283</v>
      </c>
      <c r="H1035" s="17" t="s">
        <v>3180</v>
      </c>
      <c r="I1035" s="17" t="s">
        <v>292</v>
      </c>
      <c r="J1035" s="17"/>
      <c r="K1035" s="6">
        <v>2015.0</v>
      </c>
    </row>
    <row r="1036" ht="15.75" customHeight="1">
      <c r="A1036" s="17" t="s">
        <v>3181</v>
      </c>
      <c r="B1036" s="8" t="s">
        <v>12</v>
      </c>
      <c r="C1036" s="18">
        <v>1.0</v>
      </c>
      <c r="D1036" s="18">
        <v>1.0</v>
      </c>
      <c r="E1036" s="8">
        <v>42311.0</v>
      </c>
      <c r="F1036" s="8" t="s">
        <v>3182</v>
      </c>
      <c r="G1036" s="10" t="s">
        <v>14</v>
      </c>
      <c r="H1036" s="10" t="s">
        <v>20</v>
      </c>
      <c r="I1036" s="17"/>
      <c r="J1036" s="17"/>
      <c r="K1036" s="6">
        <v>2015.0</v>
      </c>
    </row>
    <row r="1037" ht="15.75" customHeight="1">
      <c r="A1037" s="17" t="s">
        <v>3183</v>
      </c>
      <c r="B1037" s="8" t="s">
        <v>3184</v>
      </c>
      <c r="C1037" s="18">
        <v>1.0</v>
      </c>
      <c r="D1037" s="18">
        <v>1.0</v>
      </c>
      <c r="E1037" s="8">
        <v>42320.0</v>
      </c>
      <c r="F1037" s="17" t="s">
        <v>3185</v>
      </c>
      <c r="G1037" s="10" t="s">
        <v>283</v>
      </c>
      <c r="H1037" s="10" t="s">
        <v>3186</v>
      </c>
      <c r="I1037" s="10" t="s">
        <v>1021</v>
      </c>
      <c r="J1037" s="17"/>
      <c r="K1037" s="6">
        <v>2015.0</v>
      </c>
    </row>
    <row r="1038" ht="15.75" customHeight="1">
      <c r="A1038" s="17" t="s">
        <v>3187</v>
      </c>
      <c r="B1038" s="8" t="s">
        <v>3188</v>
      </c>
      <c r="C1038" s="18">
        <v>1.0</v>
      </c>
      <c r="D1038" s="18">
        <v>1.0</v>
      </c>
      <c r="E1038" s="8">
        <v>42317.0</v>
      </c>
      <c r="F1038" s="8" t="s">
        <v>3189</v>
      </c>
      <c r="G1038" s="10" t="s">
        <v>283</v>
      </c>
      <c r="H1038" s="10" t="s">
        <v>3190</v>
      </c>
      <c r="I1038" s="17"/>
      <c r="J1038" s="17"/>
      <c r="K1038" s="6">
        <v>2015.0</v>
      </c>
    </row>
    <row r="1039" ht="15.75" customHeight="1">
      <c r="A1039" s="17" t="s">
        <v>3191</v>
      </c>
      <c r="B1039" s="8" t="s">
        <v>3192</v>
      </c>
      <c r="C1039" s="18">
        <v>1.0</v>
      </c>
      <c r="D1039" s="18">
        <v>1.0</v>
      </c>
      <c r="E1039" s="8">
        <v>42321.0</v>
      </c>
      <c r="F1039" s="8" t="s">
        <v>3193</v>
      </c>
      <c r="G1039" s="10" t="s">
        <v>14</v>
      </c>
      <c r="H1039" s="10" t="s">
        <v>20</v>
      </c>
      <c r="I1039" s="17"/>
      <c r="J1039" s="17"/>
      <c r="K1039" s="6">
        <v>2015.0</v>
      </c>
    </row>
    <row r="1040" ht="15.75" customHeight="1">
      <c r="A1040" s="17" t="s">
        <v>3194</v>
      </c>
      <c r="B1040" s="8" t="s">
        <v>3192</v>
      </c>
      <c r="C1040" s="18">
        <v>1.0</v>
      </c>
      <c r="D1040" s="18">
        <v>1.0</v>
      </c>
      <c r="E1040" s="8">
        <v>42321.0</v>
      </c>
      <c r="F1040" s="8" t="s">
        <v>3193</v>
      </c>
      <c r="G1040" s="10" t="s">
        <v>14</v>
      </c>
      <c r="H1040" s="10" t="s">
        <v>20</v>
      </c>
      <c r="I1040" s="17"/>
      <c r="J1040" s="17"/>
      <c r="K1040" s="6">
        <v>2015.0</v>
      </c>
    </row>
    <row r="1041" ht="15.75" customHeight="1">
      <c r="A1041" s="17" t="s">
        <v>3195</v>
      </c>
      <c r="B1041" s="8" t="s">
        <v>3196</v>
      </c>
      <c r="C1041" s="18">
        <v>1.0</v>
      </c>
      <c r="D1041" s="18">
        <v>1.0</v>
      </c>
      <c r="E1041" s="8">
        <v>42321.0</v>
      </c>
      <c r="F1041" s="8" t="s">
        <v>3193</v>
      </c>
      <c r="G1041" s="10" t="s">
        <v>14</v>
      </c>
      <c r="H1041" s="10" t="s">
        <v>20</v>
      </c>
      <c r="I1041" s="17"/>
      <c r="J1041" s="17"/>
      <c r="K1041" s="6">
        <v>2015.0</v>
      </c>
    </row>
    <row r="1042" ht="15.75" customHeight="1">
      <c r="A1042" s="17" t="s">
        <v>3197</v>
      </c>
      <c r="B1042" s="8" t="s">
        <v>3198</v>
      </c>
      <c r="C1042" s="18">
        <v>1.0</v>
      </c>
      <c r="D1042" s="18">
        <v>1.0</v>
      </c>
      <c r="E1042" s="8">
        <v>42321.0</v>
      </c>
      <c r="F1042" s="8" t="s">
        <v>3193</v>
      </c>
      <c r="G1042" s="10" t="s">
        <v>14</v>
      </c>
      <c r="H1042" s="10" t="s">
        <v>20</v>
      </c>
      <c r="I1042" s="17"/>
      <c r="J1042" s="17"/>
      <c r="K1042" s="6">
        <v>2015.0</v>
      </c>
    </row>
    <row r="1043" ht="15.75" customHeight="1">
      <c r="A1043" s="17" t="s">
        <v>3199</v>
      </c>
      <c r="B1043" s="8" t="s">
        <v>3200</v>
      </c>
      <c r="C1043" s="18">
        <v>1.0</v>
      </c>
      <c r="D1043" s="18">
        <v>1.0</v>
      </c>
      <c r="E1043" s="8">
        <v>42321.0</v>
      </c>
      <c r="F1043" s="8" t="s">
        <v>3193</v>
      </c>
      <c r="G1043" s="10" t="s">
        <v>14</v>
      </c>
      <c r="H1043" s="10" t="s">
        <v>20</v>
      </c>
      <c r="I1043" s="17"/>
      <c r="J1043" s="17"/>
      <c r="K1043" s="6">
        <v>2015.0</v>
      </c>
    </row>
    <row r="1044" ht="15.75" customHeight="1">
      <c r="A1044" s="17" t="s">
        <v>3201</v>
      </c>
      <c r="B1044" s="8" t="s">
        <v>3202</v>
      </c>
      <c r="C1044" s="18">
        <v>1.0</v>
      </c>
      <c r="D1044" s="18">
        <v>1.0</v>
      </c>
      <c r="E1044" s="8">
        <v>42321.0</v>
      </c>
      <c r="F1044" s="8" t="s">
        <v>3193</v>
      </c>
      <c r="G1044" s="10" t="s">
        <v>14</v>
      </c>
      <c r="H1044" s="10" t="s">
        <v>20</v>
      </c>
      <c r="I1044" s="17"/>
      <c r="J1044" s="17"/>
      <c r="K1044" s="6">
        <v>2015.0</v>
      </c>
    </row>
    <row r="1045" ht="15.75" customHeight="1">
      <c r="A1045" s="17" t="s">
        <v>3203</v>
      </c>
      <c r="B1045" s="8" t="s">
        <v>3204</v>
      </c>
      <c r="C1045" s="18">
        <v>1.0</v>
      </c>
      <c r="D1045" s="18">
        <v>1.0</v>
      </c>
      <c r="E1045" s="8">
        <v>42321.0</v>
      </c>
      <c r="F1045" s="8" t="s">
        <v>3193</v>
      </c>
      <c r="G1045" s="10" t="s">
        <v>14</v>
      </c>
      <c r="H1045" s="10" t="s">
        <v>20</v>
      </c>
      <c r="I1045" s="17"/>
      <c r="J1045" s="17"/>
      <c r="K1045" s="6">
        <v>2015.0</v>
      </c>
    </row>
    <row r="1046" ht="15.75" customHeight="1">
      <c r="A1046" s="17" t="s">
        <v>3205</v>
      </c>
      <c r="B1046" s="8" t="s">
        <v>3206</v>
      </c>
      <c r="C1046" s="18">
        <v>1.0</v>
      </c>
      <c r="D1046" s="18">
        <v>1.0</v>
      </c>
      <c r="E1046" s="8">
        <v>42321.0</v>
      </c>
      <c r="F1046" s="8" t="s">
        <v>3193</v>
      </c>
      <c r="G1046" s="10" t="s">
        <v>14</v>
      </c>
      <c r="H1046" s="10" t="s">
        <v>20</v>
      </c>
      <c r="I1046" s="17"/>
      <c r="J1046" s="17"/>
      <c r="K1046" s="6">
        <v>2015.0</v>
      </c>
    </row>
    <row r="1047" ht="15.75" customHeight="1">
      <c r="A1047" s="17" t="s">
        <v>3207</v>
      </c>
      <c r="B1047" s="8" t="s">
        <v>3208</v>
      </c>
      <c r="C1047" s="18">
        <v>1.0</v>
      </c>
      <c r="D1047" s="18">
        <v>1.0</v>
      </c>
      <c r="E1047" s="8">
        <v>42321.0</v>
      </c>
      <c r="F1047" s="8" t="s">
        <v>3193</v>
      </c>
      <c r="G1047" s="10" t="s">
        <v>14</v>
      </c>
      <c r="H1047" s="10" t="s">
        <v>20</v>
      </c>
      <c r="I1047" s="17"/>
      <c r="J1047" s="17"/>
      <c r="K1047" s="6">
        <v>2015.0</v>
      </c>
    </row>
    <row r="1048" ht="15.75" customHeight="1">
      <c r="A1048" s="17" t="s">
        <v>3209</v>
      </c>
      <c r="B1048" s="8" t="s">
        <v>3210</v>
      </c>
      <c r="C1048" s="18">
        <v>1.0</v>
      </c>
      <c r="D1048" s="18">
        <v>1.0</v>
      </c>
      <c r="E1048" s="8">
        <v>42321.0</v>
      </c>
      <c r="F1048" s="8" t="s">
        <v>3193</v>
      </c>
      <c r="G1048" s="10" t="s">
        <v>14</v>
      </c>
      <c r="H1048" s="10" t="s">
        <v>20</v>
      </c>
      <c r="I1048" s="17"/>
      <c r="J1048" s="17"/>
      <c r="K1048" s="6">
        <v>2015.0</v>
      </c>
    </row>
    <row r="1049" ht="15.75" customHeight="1">
      <c r="A1049" s="17" t="s">
        <v>3211</v>
      </c>
      <c r="B1049" s="8" t="s">
        <v>3212</v>
      </c>
      <c r="C1049" s="18">
        <v>1.0</v>
      </c>
      <c r="D1049" s="18">
        <v>1.0</v>
      </c>
      <c r="E1049" s="8">
        <v>42324.0</v>
      </c>
      <c r="F1049" s="8" t="s">
        <v>3193</v>
      </c>
      <c r="G1049" s="10" t="s">
        <v>14</v>
      </c>
      <c r="H1049" s="10" t="s">
        <v>20</v>
      </c>
      <c r="I1049" s="17"/>
      <c r="J1049" s="17"/>
      <c r="K1049" s="6">
        <v>2015.0</v>
      </c>
    </row>
    <row r="1050" ht="15.75" customHeight="1">
      <c r="A1050" s="17" t="s">
        <v>3213</v>
      </c>
      <c r="B1050" s="8" t="s">
        <v>3214</v>
      </c>
      <c r="C1050" s="18">
        <v>1.0</v>
      </c>
      <c r="D1050" s="18">
        <v>1.0</v>
      </c>
      <c r="E1050" s="8">
        <v>42321.0</v>
      </c>
      <c r="F1050" s="8" t="s">
        <v>3193</v>
      </c>
      <c r="G1050" s="10" t="s">
        <v>14</v>
      </c>
      <c r="H1050" s="10" t="s">
        <v>20</v>
      </c>
      <c r="I1050" s="17"/>
      <c r="J1050" s="17"/>
      <c r="K1050" s="6">
        <v>2015.0</v>
      </c>
    </row>
    <row r="1051" ht="15.75" customHeight="1">
      <c r="A1051" s="17" t="s">
        <v>3215</v>
      </c>
      <c r="B1051" s="8" t="s">
        <v>3216</v>
      </c>
      <c r="C1051" s="18">
        <v>1.0</v>
      </c>
      <c r="D1051" s="18">
        <v>1.0</v>
      </c>
      <c r="E1051" s="8">
        <v>42321.0</v>
      </c>
      <c r="F1051" s="8" t="s">
        <v>3193</v>
      </c>
      <c r="G1051" s="10" t="s">
        <v>14</v>
      </c>
      <c r="H1051" s="10" t="s">
        <v>20</v>
      </c>
      <c r="I1051" s="17"/>
      <c r="J1051" s="17"/>
      <c r="K1051" s="6">
        <v>2015.0</v>
      </c>
    </row>
    <row r="1052" ht="15.75" customHeight="1">
      <c r="A1052" s="17" t="s">
        <v>3217</v>
      </c>
      <c r="B1052" s="8" t="s">
        <v>3218</v>
      </c>
      <c r="C1052" s="18">
        <v>1.0</v>
      </c>
      <c r="D1052" s="18">
        <v>1.0</v>
      </c>
      <c r="E1052" s="8">
        <v>42321.0</v>
      </c>
      <c r="F1052" s="8" t="s">
        <v>3193</v>
      </c>
      <c r="G1052" s="10" t="s">
        <v>14</v>
      </c>
      <c r="H1052" s="10" t="s">
        <v>20</v>
      </c>
      <c r="I1052" s="17"/>
      <c r="J1052" s="17"/>
      <c r="K1052" s="6">
        <v>2015.0</v>
      </c>
    </row>
    <row r="1053" ht="15.75" customHeight="1">
      <c r="A1053" s="17" t="s">
        <v>3219</v>
      </c>
      <c r="B1053" s="8" t="s">
        <v>3218</v>
      </c>
      <c r="C1053" s="18">
        <v>1.0</v>
      </c>
      <c r="D1053" s="18">
        <v>1.0</v>
      </c>
      <c r="E1053" s="8">
        <v>42321.0</v>
      </c>
      <c r="F1053" s="8" t="s">
        <v>3193</v>
      </c>
      <c r="G1053" s="10" t="s">
        <v>14</v>
      </c>
      <c r="H1053" s="10" t="s">
        <v>20</v>
      </c>
      <c r="I1053" s="17"/>
      <c r="J1053" s="17"/>
      <c r="K1053" s="6">
        <v>2015.0</v>
      </c>
    </row>
    <row r="1054" ht="15.75" customHeight="1">
      <c r="A1054" s="17" t="s">
        <v>3220</v>
      </c>
      <c r="B1054" s="8" t="s">
        <v>3221</v>
      </c>
      <c r="C1054" s="18">
        <v>1.0</v>
      </c>
      <c r="D1054" s="18">
        <v>1.0</v>
      </c>
      <c r="E1054" s="8">
        <v>42321.0</v>
      </c>
      <c r="F1054" s="8" t="s">
        <v>3193</v>
      </c>
      <c r="G1054" s="10" t="s">
        <v>14</v>
      </c>
      <c r="H1054" s="10" t="s">
        <v>20</v>
      </c>
      <c r="I1054" s="17"/>
      <c r="J1054" s="17"/>
      <c r="K1054" s="6">
        <v>2015.0</v>
      </c>
    </row>
    <row r="1055" ht="15.75" customHeight="1">
      <c r="A1055" s="17" t="s">
        <v>3222</v>
      </c>
      <c r="B1055" s="8" t="s">
        <v>3223</v>
      </c>
      <c r="C1055" s="18">
        <v>1.0</v>
      </c>
      <c r="D1055" s="18">
        <v>1.0</v>
      </c>
      <c r="E1055" s="8">
        <v>42335.0</v>
      </c>
      <c r="F1055" s="8" t="s">
        <v>3193</v>
      </c>
      <c r="G1055" s="10" t="s">
        <v>14</v>
      </c>
      <c r="H1055" s="10" t="s">
        <v>20</v>
      </c>
      <c r="I1055" s="17"/>
      <c r="J1055" s="17"/>
      <c r="K1055" s="6">
        <v>2015.0</v>
      </c>
    </row>
    <row r="1056" ht="15.75" customHeight="1">
      <c r="A1056" s="17" t="s">
        <v>3224</v>
      </c>
      <c r="B1056" s="8" t="s">
        <v>3200</v>
      </c>
      <c r="C1056" s="18">
        <v>1.0</v>
      </c>
      <c r="D1056" s="18">
        <v>1.0</v>
      </c>
      <c r="E1056" s="8">
        <v>42335.0</v>
      </c>
      <c r="F1056" s="8" t="s">
        <v>3193</v>
      </c>
      <c r="G1056" s="10" t="s">
        <v>14</v>
      </c>
      <c r="H1056" s="10" t="s">
        <v>20</v>
      </c>
      <c r="I1056" s="17"/>
      <c r="J1056" s="17"/>
      <c r="K1056" s="6">
        <v>2015.0</v>
      </c>
    </row>
    <row r="1057" ht="15.75" customHeight="1">
      <c r="A1057" s="17" t="s">
        <v>3225</v>
      </c>
      <c r="B1057" s="8" t="s">
        <v>3226</v>
      </c>
      <c r="C1057" s="18">
        <v>84000.0</v>
      </c>
      <c r="D1057" s="18">
        <v>84000.0</v>
      </c>
      <c r="E1057" s="8">
        <v>42332.0</v>
      </c>
      <c r="F1057" s="8" t="s">
        <v>3227</v>
      </c>
      <c r="G1057" s="10" t="s">
        <v>283</v>
      </c>
      <c r="H1057" s="10" t="s">
        <v>3228</v>
      </c>
      <c r="I1057" s="10" t="s">
        <v>613</v>
      </c>
      <c r="J1057" s="17"/>
      <c r="K1057" s="6">
        <v>2015.0</v>
      </c>
    </row>
    <row r="1058" ht="15.75" customHeight="1">
      <c r="A1058" s="17" t="s">
        <v>3229</v>
      </c>
      <c r="B1058" s="8" t="s">
        <v>3230</v>
      </c>
      <c r="C1058" s="18">
        <v>1.0</v>
      </c>
      <c r="D1058" s="18">
        <v>1.0</v>
      </c>
      <c r="E1058" s="8">
        <v>42339.0</v>
      </c>
      <c r="F1058" s="8" t="s">
        <v>3231</v>
      </c>
      <c r="G1058" s="10" t="s">
        <v>283</v>
      </c>
      <c r="H1058" s="10" t="s">
        <v>3232</v>
      </c>
      <c r="I1058" s="10" t="s">
        <v>292</v>
      </c>
      <c r="J1058" s="17"/>
      <c r="K1058" s="6">
        <v>2015.0</v>
      </c>
    </row>
    <row r="1059" ht="15.75" customHeight="1">
      <c r="A1059" s="17" t="s">
        <v>3233</v>
      </c>
      <c r="B1059" s="8" t="s">
        <v>3234</v>
      </c>
      <c r="C1059" s="18">
        <v>1.0</v>
      </c>
      <c r="D1059" s="18">
        <v>1.0</v>
      </c>
      <c r="E1059" s="8">
        <v>42341.0</v>
      </c>
      <c r="F1059" s="8" t="s">
        <v>3235</v>
      </c>
      <c r="G1059" s="10" t="s">
        <v>283</v>
      </c>
      <c r="H1059" s="10" t="s">
        <v>3236</v>
      </c>
      <c r="I1059" s="10" t="s">
        <v>292</v>
      </c>
      <c r="J1059" s="17"/>
      <c r="K1059" s="6">
        <v>2015.0</v>
      </c>
    </row>
    <row r="1060" ht="15.75" customHeight="1">
      <c r="A1060" s="17" t="s">
        <v>3237</v>
      </c>
      <c r="B1060" s="8" t="s">
        <v>3238</v>
      </c>
      <c r="C1060" s="18">
        <v>1.0</v>
      </c>
      <c r="D1060" s="18">
        <v>1.0</v>
      </c>
      <c r="E1060" s="8">
        <v>42354.0</v>
      </c>
      <c r="F1060" s="8" t="s">
        <v>3239</v>
      </c>
      <c r="G1060" s="10" t="s">
        <v>283</v>
      </c>
      <c r="H1060" s="10" t="s">
        <v>3240</v>
      </c>
      <c r="I1060" s="10" t="s">
        <v>3241</v>
      </c>
      <c r="J1060" s="17"/>
      <c r="K1060" s="6">
        <v>2015.0</v>
      </c>
    </row>
    <row r="1061" ht="15.75" customHeight="1">
      <c r="A1061" s="17" t="s">
        <v>3242</v>
      </c>
      <c r="B1061" s="8" t="s">
        <v>3243</v>
      </c>
      <c r="C1061" s="18">
        <v>1.0</v>
      </c>
      <c r="D1061" s="18">
        <v>1.0</v>
      </c>
      <c r="E1061" s="8">
        <v>42359.0</v>
      </c>
      <c r="F1061" s="8" t="s">
        <v>3244</v>
      </c>
      <c r="G1061" s="17" t="s">
        <v>283</v>
      </c>
      <c r="H1061" s="17" t="s">
        <v>3245</v>
      </c>
      <c r="I1061" s="17" t="s">
        <v>292</v>
      </c>
      <c r="J1061" s="17" t="s">
        <v>3246</v>
      </c>
      <c r="K1061" s="6">
        <v>2015.0</v>
      </c>
    </row>
    <row r="1062" ht="15.75" customHeight="1">
      <c r="A1062" s="17" t="s">
        <v>3247</v>
      </c>
      <c r="B1062" s="8" t="s">
        <v>3248</v>
      </c>
      <c r="C1062" s="18">
        <v>1.0</v>
      </c>
      <c r="D1062" s="18">
        <v>1.0</v>
      </c>
      <c r="E1062" s="8">
        <v>42361.0</v>
      </c>
      <c r="F1062" s="8" t="s">
        <v>3249</v>
      </c>
      <c r="G1062" s="17" t="s">
        <v>283</v>
      </c>
      <c r="H1062" s="17" t="s">
        <v>3250</v>
      </c>
      <c r="I1062" s="17" t="s">
        <v>292</v>
      </c>
      <c r="J1062" s="17" t="s">
        <v>3251</v>
      </c>
      <c r="K1062" s="6">
        <v>2015.0</v>
      </c>
    </row>
    <row r="1063" ht="15.75" customHeight="1">
      <c r="A1063" s="17" t="s">
        <v>3252</v>
      </c>
      <c r="B1063" s="8" t="s">
        <v>3253</v>
      </c>
      <c r="C1063" s="18">
        <v>1.0</v>
      </c>
      <c r="D1063" s="18">
        <v>2.0</v>
      </c>
      <c r="E1063" s="8">
        <v>42366.0</v>
      </c>
      <c r="F1063" s="8" t="s">
        <v>3254</v>
      </c>
      <c r="G1063" s="10" t="s">
        <v>283</v>
      </c>
      <c r="H1063" s="10" t="s">
        <v>3255</v>
      </c>
      <c r="I1063" s="10" t="s">
        <v>292</v>
      </c>
      <c r="J1063" s="17"/>
      <c r="K1063" s="6">
        <v>2015.0</v>
      </c>
    </row>
    <row r="1064" ht="15.75" customHeight="1">
      <c r="A1064" s="17" t="s">
        <v>3256</v>
      </c>
      <c r="B1064" s="8" t="s">
        <v>1023</v>
      </c>
      <c r="C1064" s="18">
        <v>200000.0</v>
      </c>
      <c r="D1064" s="18">
        <v>200000.0</v>
      </c>
      <c r="E1064" s="8">
        <v>42367.0</v>
      </c>
      <c r="F1064" s="8" t="s">
        <v>3257</v>
      </c>
      <c r="G1064" s="17" t="s">
        <v>283</v>
      </c>
      <c r="H1064" s="17" t="s">
        <v>3258</v>
      </c>
      <c r="I1064" s="17" t="s">
        <v>292</v>
      </c>
      <c r="J1064" s="17"/>
      <c r="K1064" s="6">
        <v>2015.0</v>
      </c>
    </row>
    <row r="1065" ht="15.75" customHeight="1">
      <c r="A1065" s="10" t="s">
        <v>3259</v>
      </c>
      <c r="B1065" s="6" t="s">
        <v>12</v>
      </c>
      <c r="C1065" s="7">
        <f>1781.9</f>
        <v>1781.9</v>
      </c>
      <c r="D1065" s="7">
        <v>1781.9</v>
      </c>
      <c r="E1065" s="8">
        <v>41660.0</v>
      </c>
      <c r="F1065" s="6" t="s">
        <v>3260</v>
      </c>
      <c r="G1065" s="10" t="s">
        <v>14</v>
      </c>
      <c r="H1065" s="10" t="s">
        <v>3261</v>
      </c>
      <c r="I1065" s="10" t="s">
        <v>16</v>
      </c>
      <c r="J1065" s="6"/>
      <c r="K1065" s="6">
        <v>2014.0</v>
      </c>
    </row>
    <row r="1066" ht="15.75" customHeight="1">
      <c r="A1066" s="10" t="s">
        <v>3262</v>
      </c>
      <c r="B1066" s="6" t="s">
        <v>3263</v>
      </c>
      <c r="C1066" s="7">
        <v>1.0</v>
      </c>
      <c r="D1066" s="7">
        <v>1.0</v>
      </c>
      <c r="E1066" s="8">
        <v>41661.0</v>
      </c>
      <c r="F1066" s="6" t="s">
        <v>3264</v>
      </c>
      <c r="G1066" s="10" t="s">
        <v>14</v>
      </c>
      <c r="H1066" s="10" t="s">
        <v>20</v>
      </c>
      <c r="I1066" s="10"/>
      <c r="J1066" s="6"/>
      <c r="K1066" s="6">
        <v>2014.0</v>
      </c>
    </row>
    <row r="1067" ht="15.75" customHeight="1">
      <c r="A1067" s="10" t="s">
        <v>3265</v>
      </c>
      <c r="B1067" s="10" t="s">
        <v>3266</v>
      </c>
      <c r="C1067" s="7">
        <f>1773.6</f>
        <v>1773.6</v>
      </c>
      <c r="D1067" s="7">
        <v>1773.6</v>
      </c>
      <c r="E1067" s="8">
        <v>41656.0</v>
      </c>
      <c r="F1067" s="6" t="s">
        <v>3267</v>
      </c>
      <c r="G1067" s="10" t="s">
        <v>14</v>
      </c>
      <c r="H1067" s="10" t="s">
        <v>3268</v>
      </c>
      <c r="I1067" s="10" t="s">
        <v>292</v>
      </c>
      <c r="J1067" s="6"/>
      <c r="K1067" s="6">
        <v>2014.0</v>
      </c>
    </row>
    <row r="1068" ht="15.75" customHeight="1">
      <c r="A1068" s="10" t="s">
        <v>3269</v>
      </c>
      <c r="B1068" s="6" t="s">
        <v>3270</v>
      </c>
      <c r="C1068" s="7">
        <v>1.0</v>
      </c>
      <c r="D1068" s="7">
        <v>1.0</v>
      </c>
      <c r="E1068" s="8">
        <v>41674.0</v>
      </c>
      <c r="F1068" s="6" t="s">
        <v>3271</v>
      </c>
      <c r="G1068" s="10" t="s">
        <v>14</v>
      </c>
      <c r="H1068" s="10" t="s">
        <v>20</v>
      </c>
      <c r="I1068" s="10"/>
      <c r="J1068" s="6"/>
      <c r="K1068" s="6">
        <v>2014.0</v>
      </c>
    </row>
    <row r="1069" ht="15.75" customHeight="1">
      <c r="A1069" s="10" t="s">
        <v>3272</v>
      </c>
      <c r="B1069" s="6" t="s">
        <v>682</v>
      </c>
      <c r="C1069" s="7">
        <f>1747</f>
        <v>1747</v>
      </c>
      <c r="D1069" s="7">
        <v>1747.0</v>
      </c>
      <c r="E1069" s="8">
        <v>41676.0</v>
      </c>
      <c r="F1069" s="6" t="s">
        <v>3273</v>
      </c>
      <c r="G1069" s="10" t="s">
        <v>14</v>
      </c>
      <c r="H1069" s="10" t="s">
        <v>3274</v>
      </c>
      <c r="I1069" s="10" t="s">
        <v>292</v>
      </c>
      <c r="J1069" s="6"/>
      <c r="K1069" s="6">
        <v>2014.0</v>
      </c>
    </row>
    <row r="1070" ht="15.75" customHeight="1">
      <c r="A1070" s="10" t="s">
        <v>3275</v>
      </c>
      <c r="B1070" s="6" t="s">
        <v>3276</v>
      </c>
      <c r="C1070" s="7">
        <v>1.0</v>
      </c>
      <c r="D1070" s="7">
        <v>1.0</v>
      </c>
      <c r="E1070" s="8">
        <v>41694.0</v>
      </c>
      <c r="F1070" s="6" t="s">
        <v>3277</v>
      </c>
      <c r="G1070" s="10" t="s">
        <v>14</v>
      </c>
      <c r="H1070" s="10" t="s">
        <v>20</v>
      </c>
      <c r="I1070" s="10"/>
      <c r="J1070" s="6"/>
      <c r="K1070" s="6">
        <v>2014.0</v>
      </c>
    </row>
    <row r="1071" ht="15.75" customHeight="1">
      <c r="A1071" s="10" t="s">
        <v>3278</v>
      </c>
      <c r="B1071" s="6" t="s">
        <v>3279</v>
      </c>
      <c r="C1071" s="7">
        <f>1*21</f>
        <v>21</v>
      </c>
      <c r="D1071" s="7">
        <v>21.0</v>
      </c>
      <c r="E1071" s="8" t="s">
        <v>3280</v>
      </c>
      <c r="F1071" s="6" t="s">
        <v>3281</v>
      </c>
      <c r="G1071" s="10" t="s">
        <v>14</v>
      </c>
      <c r="H1071" s="10" t="s">
        <v>20</v>
      </c>
      <c r="I1071" s="10"/>
      <c r="J1071" s="6"/>
      <c r="K1071" s="6">
        <v>2014.0</v>
      </c>
    </row>
    <row r="1072" ht="15.75" customHeight="1">
      <c r="A1072" s="10" t="s">
        <v>3282</v>
      </c>
      <c r="B1072" s="6" t="s">
        <v>3159</v>
      </c>
      <c r="C1072" s="7">
        <v>96900.0</v>
      </c>
      <c r="D1072" s="7">
        <v>96900.0</v>
      </c>
      <c r="E1072" s="8">
        <v>41698.0</v>
      </c>
      <c r="F1072" s="6" t="s">
        <v>3283</v>
      </c>
      <c r="G1072" s="10" t="s">
        <v>14</v>
      </c>
      <c r="H1072" s="10" t="s">
        <v>14</v>
      </c>
      <c r="I1072" s="10"/>
      <c r="J1072" s="6"/>
      <c r="K1072" s="6">
        <v>2014.0</v>
      </c>
    </row>
    <row r="1073" ht="15.75" customHeight="1">
      <c r="A1073" s="10" t="s">
        <v>3284</v>
      </c>
      <c r="B1073" s="6" t="s">
        <v>3285</v>
      </c>
      <c r="C1073" s="7">
        <v>1.0</v>
      </c>
      <c r="D1073" s="7">
        <v>1.0</v>
      </c>
      <c r="E1073" s="8">
        <v>41675.0</v>
      </c>
      <c r="F1073" s="6" t="s">
        <v>3286</v>
      </c>
      <c r="G1073" s="10" t="s">
        <v>14</v>
      </c>
      <c r="H1073" s="10" t="s">
        <v>3287</v>
      </c>
      <c r="I1073" s="10" t="s">
        <v>3288</v>
      </c>
      <c r="J1073" s="6"/>
      <c r="K1073" s="6">
        <v>2014.0</v>
      </c>
    </row>
    <row r="1074" ht="15.75" customHeight="1">
      <c r="A1074" s="10" t="s">
        <v>3289</v>
      </c>
      <c r="B1074" s="6" t="s">
        <v>3290</v>
      </c>
      <c r="C1074" s="7">
        <v>1.0</v>
      </c>
      <c r="D1074" s="7">
        <v>1.0</v>
      </c>
      <c r="E1074" s="8">
        <v>41694.0</v>
      </c>
      <c r="F1074" s="6" t="s">
        <v>3291</v>
      </c>
      <c r="G1074" s="10" t="s">
        <v>14</v>
      </c>
      <c r="H1074" s="10" t="s">
        <v>3292</v>
      </c>
      <c r="I1074" s="10" t="s">
        <v>292</v>
      </c>
      <c r="J1074" s="6" t="s">
        <v>3293</v>
      </c>
      <c r="K1074" s="6">
        <v>2014.0</v>
      </c>
    </row>
    <row r="1075" ht="15.75" customHeight="1">
      <c r="A1075" s="10" t="s">
        <v>3294</v>
      </c>
      <c r="B1075" s="6" t="s">
        <v>3263</v>
      </c>
      <c r="C1075" s="7">
        <v>1.0</v>
      </c>
      <c r="D1075" s="7">
        <v>1.0</v>
      </c>
      <c r="E1075" s="8">
        <v>41696.0</v>
      </c>
      <c r="F1075" s="6" t="s">
        <v>3295</v>
      </c>
      <c r="G1075" s="10" t="s">
        <v>14</v>
      </c>
      <c r="H1075" s="10" t="s">
        <v>20</v>
      </c>
      <c r="I1075" s="10"/>
      <c r="J1075" s="6"/>
      <c r="K1075" s="6">
        <v>2014.0</v>
      </c>
    </row>
    <row r="1076" ht="15.75" customHeight="1">
      <c r="A1076" s="10" t="s">
        <v>3296</v>
      </c>
      <c r="B1076" s="10" t="s">
        <v>3263</v>
      </c>
      <c r="C1076" s="7">
        <v>1.0</v>
      </c>
      <c r="D1076" s="7">
        <v>1.0</v>
      </c>
      <c r="E1076" s="8">
        <v>41696.0</v>
      </c>
      <c r="F1076" s="6" t="s">
        <v>3297</v>
      </c>
      <c r="G1076" s="10" t="s">
        <v>14</v>
      </c>
      <c r="H1076" s="10" t="s">
        <v>20</v>
      </c>
      <c r="I1076" s="10"/>
      <c r="J1076" s="6"/>
      <c r="K1076" s="6">
        <v>2014.0</v>
      </c>
    </row>
    <row r="1077" ht="15.75" customHeight="1">
      <c r="A1077" s="10" t="s">
        <v>3298</v>
      </c>
      <c r="B1077" s="6" t="s">
        <v>3299</v>
      </c>
      <c r="C1077" s="7">
        <f>366*1</f>
        <v>366</v>
      </c>
      <c r="D1077" s="7">
        <v>366.0</v>
      </c>
      <c r="E1077" s="8"/>
      <c r="F1077" s="6" t="s">
        <v>3300</v>
      </c>
      <c r="G1077" s="10" t="s">
        <v>14</v>
      </c>
      <c r="H1077" s="10" t="s">
        <v>20</v>
      </c>
      <c r="I1077" s="10"/>
      <c r="J1077" s="6"/>
      <c r="K1077" s="6">
        <v>2014.0</v>
      </c>
    </row>
    <row r="1078" ht="15.75" customHeight="1">
      <c r="A1078" s="10" t="s">
        <v>3298</v>
      </c>
      <c r="B1078" s="6" t="s">
        <v>3299</v>
      </c>
      <c r="C1078" s="7">
        <f>623*1</f>
        <v>623</v>
      </c>
      <c r="D1078" s="7">
        <v>623.0</v>
      </c>
      <c r="E1078" s="8"/>
      <c r="F1078" s="6" t="s">
        <v>3301</v>
      </c>
      <c r="G1078" s="10" t="s">
        <v>14</v>
      </c>
      <c r="H1078" s="10" t="s">
        <v>20</v>
      </c>
      <c r="I1078" s="10"/>
      <c r="J1078" s="6"/>
      <c r="K1078" s="6">
        <v>2014.0</v>
      </c>
    </row>
    <row r="1079" ht="15.75" customHeight="1">
      <c r="A1079" s="10" t="s">
        <v>3302</v>
      </c>
      <c r="B1079" s="6" t="s">
        <v>3303</v>
      </c>
      <c r="C1079" s="7">
        <v>1.0</v>
      </c>
      <c r="D1079" s="7">
        <v>1.0</v>
      </c>
      <c r="E1079" s="8">
        <v>41716.0</v>
      </c>
      <c r="F1079" s="6" t="s">
        <v>3304</v>
      </c>
      <c r="G1079" s="10" t="s">
        <v>14</v>
      </c>
      <c r="H1079" s="10" t="s">
        <v>20</v>
      </c>
      <c r="I1079" s="10"/>
      <c r="J1079" s="6"/>
      <c r="K1079" s="6">
        <v>2014.0</v>
      </c>
    </row>
    <row r="1080" ht="15.75" customHeight="1">
      <c r="A1080" s="10" t="s">
        <v>3305</v>
      </c>
      <c r="B1080" s="6" t="s">
        <v>3306</v>
      </c>
      <c r="C1080" s="7">
        <v>1.0</v>
      </c>
      <c r="D1080" s="7">
        <v>1.0</v>
      </c>
      <c r="E1080" s="8">
        <v>41717.0</v>
      </c>
      <c r="F1080" s="6" t="s">
        <v>3304</v>
      </c>
      <c r="G1080" s="10" t="s">
        <v>14</v>
      </c>
      <c r="H1080" s="10" t="s">
        <v>20</v>
      </c>
      <c r="I1080" s="10"/>
      <c r="J1080" s="6"/>
      <c r="K1080" s="6">
        <v>2014.0</v>
      </c>
    </row>
    <row r="1081" ht="15.75" customHeight="1">
      <c r="A1081" s="10" t="s">
        <v>3307</v>
      </c>
      <c r="B1081" s="6" t="s">
        <v>3308</v>
      </c>
      <c r="C1081" s="7">
        <v>1.0</v>
      </c>
      <c r="D1081" s="7">
        <v>1.0</v>
      </c>
      <c r="E1081" s="8">
        <v>41717.0</v>
      </c>
      <c r="F1081" s="6" t="s">
        <v>3304</v>
      </c>
      <c r="G1081" s="10" t="s">
        <v>14</v>
      </c>
      <c r="H1081" s="10" t="s">
        <v>20</v>
      </c>
      <c r="I1081" s="10"/>
      <c r="J1081" s="6"/>
      <c r="K1081" s="6">
        <v>2014.0</v>
      </c>
    </row>
    <row r="1082" ht="15.75" customHeight="1">
      <c r="A1082" s="10" t="s">
        <v>3309</v>
      </c>
      <c r="B1082" s="6" t="s">
        <v>3310</v>
      </c>
      <c r="C1082" s="7">
        <v>1.0</v>
      </c>
      <c r="D1082" s="7">
        <v>1.0</v>
      </c>
      <c r="E1082" s="8">
        <v>41716.0</v>
      </c>
      <c r="F1082" s="6" t="s">
        <v>3304</v>
      </c>
      <c r="G1082" s="10" t="s">
        <v>14</v>
      </c>
      <c r="H1082" s="10" t="s">
        <v>20</v>
      </c>
      <c r="I1082" s="10"/>
      <c r="J1082" s="6"/>
      <c r="K1082" s="6">
        <v>2014.0</v>
      </c>
    </row>
    <row r="1083" ht="15.75" customHeight="1">
      <c r="A1083" s="10" t="s">
        <v>3311</v>
      </c>
      <c r="B1083" s="6" t="s">
        <v>2100</v>
      </c>
      <c r="C1083" s="7">
        <v>46000.0</v>
      </c>
      <c r="D1083" s="7">
        <v>46000.0</v>
      </c>
      <c r="E1083" s="8">
        <v>41716.0</v>
      </c>
      <c r="F1083" s="6" t="s">
        <v>3312</v>
      </c>
      <c r="G1083" s="10" t="s">
        <v>14</v>
      </c>
      <c r="H1083" s="10" t="s">
        <v>20</v>
      </c>
      <c r="I1083" s="10"/>
      <c r="J1083" s="6"/>
      <c r="K1083" s="6">
        <v>2014.0</v>
      </c>
    </row>
    <row r="1084" ht="15.75" customHeight="1">
      <c r="A1084" s="10" t="s">
        <v>3313</v>
      </c>
      <c r="B1084" s="6" t="s">
        <v>3314</v>
      </c>
      <c r="C1084" s="7">
        <f>365500+1</f>
        <v>365501</v>
      </c>
      <c r="D1084" s="7">
        <v>365501.0</v>
      </c>
      <c r="E1084" s="8">
        <v>41710.0</v>
      </c>
      <c r="F1084" s="6" t="s">
        <v>3315</v>
      </c>
      <c r="G1084" s="10" t="s">
        <v>283</v>
      </c>
      <c r="H1084" s="10" t="s">
        <v>3316</v>
      </c>
      <c r="I1084" s="10" t="s">
        <v>292</v>
      </c>
      <c r="J1084" s="6"/>
      <c r="K1084" s="6">
        <v>2014.0</v>
      </c>
    </row>
    <row r="1085" ht="15.75" customHeight="1">
      <c r="A1085" s="6" t="s">
        <v>3317</v>
      </c>
      <c r="B1085" s="6" t="s">
        <v>3318</v>
      </c>
      <c r="C1085" s="7">
        <v>1.0</v>
      </c>
      <c r="D1085" s="7">
        <v>1.0</v>
      </c>
      <c r="E1085" s="8">
        <v>41754.0</v>
      </c>
      <c r="F1085" s="6" t="s">
        <v>3319</v>
      </c>
      <c r="G1085" s="10" t="s">
        <v>14</v>
      </c>
      <c r="H1085" s="19" t="s">
        <v>20</v>
      </c>
      <c r="I1085" s="10"/>
      <c r="J1085" s="6"/>
      <c r="K1085" s="6">
        <v>2014.0</v>
      </c>
    </row>
    <row r="1086" ht="15.75" customHeight="1">
      <c r="A1086" s="6" t="s">
        <v>3320</v>
      </c>
      <c r="B1086" s="6" t="s">
        <v>3321</v>
      </c>
      <c r="C1086" s="7">
        <v>220.0</v>
      </c>
      <c r="D1086" s="7">
        <v>220.0</v>
      </c>
      <c r="E1086" s="8">
        <v>41744.0</v>
      </c>
      <c r="F1086" s="6" t="s">
        <v>3322</v>
      </c>
      <c r="G1086" s="10" t="s">
        <v>14</v>
      </c>
      <c r="H1086" s="10" t="s">
        <v>20</v>
      </c>
      <c r="I1086" s="10"/>
      <c r="J1086" s="6"/>
      <c r="K1086" s="6">
        <v>2014.0</v>
      </c>
    </row>
    <row r="1087" ht="15.75" customHeight="1">
      <c r="A1087" s="6" t="s">
        <v>3323</v>
      </c>
      <c r="B1087" s="6" t="s">
        <v>3263</v>
      </c>
      <c r="C1087" s="7">
        <v>1.0</v>
      </c>
      <c r="D1087" s="7">
        <v>1.0</v>
      </c>
      <c r="E1087" s="8">
        <v>41740.0</v>
      </c>
      <c r="F1087" s="6" t="s">
        <v>3324</v>
      </c>
      <c r="G1087" s="10" t="s">
        <v>14</v>
      </c>
      <c r="H1087" s="10" t="s">
        <v>20</v>
      </c>
      <c r="I1087" s="10"/>
      <c r="J1087" s="6"/>
      <c r="K1087" s="6">
        <v>2014.0</v>
      </c>
    </row>
    <row r="1088" ht="15.75" customHeight="1">
      <c r="A1088" s="6" t="s">
        <v>3325</v>
      </c>
      <c r="B1088" s="6" t="s">
        <v>3263</v>
      </c>
      <c r="C1088" s="7">
        <v>1.0</v>
      </c>
      <c r="D1088" s="7">
        <v>1.0</v>
      </c>
      <c r="E1088" s="8">
        <v>41740.0</v>
      </c>
      <c r="F1088" s="6" t="s">
        <v>3326</v>
      </c>
      <c r="G1088" s="10" t="s">
        <v>14</v>
      </c>
      <c r="H1088" s="10" t="s">
        <v>20</v>
      </c>
      <c r="I1088" s="10"/>
      <c r="J1088" s="6"/>
      <c r="K1088" s="6">
        <v>2014.0</v>
      </c>
    </row>
    <row r="1089" ht="15.75" customHeight="1">
      <c r="A1089" s="6" t="s">
        <v>3327</v>
      </c>
      <c r="B1089" s="6" t="s">
        <v>3328</v>
      </c>
      <c r="C1089" s="7">
        <v>350000.0</v>
      </c>
      <c r="D1089" s="7">
        <v>350000.0</v>
      </c>
      <c r="E1089" s="8">
        <v>41745.0</v>
      </c>
      <c r="F1089" s="6" t="s">
        <v>3329</v>
      </c>
      <c r="G1089" s="10" t="s">
        <v>283</v>
      </c>
      <c r="H1089" s="10" t="s">
        <v>3330</v>
      </c>
      <c r="I1089" s="10" t="s">
        <v>292</v>
      </c>
      <c r="J1089" s="6"/>
      <c r="K1089" s="6">
        <v>2014.0</v>
      </c>
    </row>
    <row r="1090" ht="15.75" customHeight="1">
      <c r="A1090" s="6" t="s">
        <v>3331</v>
      </c>
      <c r="B1090" s="6" t="s">
        <v>3332</v>
      </c>
      <c r="C1090" s="7">
        <v>110000.0</v>
      </c>
      <c r="D1090" s="7">
        <v>110000.0</v>
      </c>
      <c r="E1090" s="8">
        <v>41754.0</v>
      </c>
      <c r="F1090" s="6" t="s">
        <v>3333</v>
      </c>
      <c r="G1090" s="10" t="s">
        <v>283</v>
      </c>
      <c r="H1090" s="10" t="s">
        <v>3334</v>
      </c>
      <c r="I1090" s="10" t="s">
        <v>292</v>
      </c>
      <c r="J1090" s="6"/>
      <c r="K1090" s="6">
        <v>2014.0</v>
      </c>
    </row>
    <row r="1091" ht="15.75" customHeight="1">
      <c r="A1091" s="6" t="s">
        <v>3335</v>
      </c>
      <c r="B1091" s="6" t="s">
        <v>3336</v>
      </c>
      <c r="C1091" s="7">
        <v>95000.0</v>
      </c>
      <c r="D1091" s="7">
        <v>95000.0</v>
      </c>
      <c r="E1091" s="8">
        <v>41788.0</v>
      </c>
      <c r="F1091" s="6" t="s">
        <v>3337</v>
      </c>
      <c r="G1091" s="10" t="s">
        <v>14</v>
      </c>
      <c r="H1091" s="10" t="s">
        <v>20</v>
      </c>
      <c r="I1091" s="10"/>
      <c r="J1091" s="6"/>
      <c r="K1091" s="6">
        <v>2014.0</v>
      </c>
    </row>
    <row r="1092" ht="15.75" customHeight="1">
      <c r="A1092" s="6" t="s">
        <v>3338</v>
      </c>
      <c r="B1092" s="6" t="s">
        <v>3339</v>
      </c>
      <c r="C1092" s="7">
        <v>1.0</v>
      </c>
      <c r="D1092" s="7">
        <v>1.0</v>
      </c>
      <c r="E1092" s="8">
        <v>41782.0</v>
      </c>
      <c r="F1092" s="6" t="s">
        <v>3340</v>
      </c>
      <c r="G1092" s="10" t="s">
        <v>14</v>
      </c>
      <c r="H1092" s="10" t="s">
        <v>20</v>
      </c>
      <c r="I1092" s="10"/>
      <c r="J1092" s="6"/>
      <c r="K1092" s="6">
        <v>2014.0</v>
      </c>
    </row>
    <row r="1093" ht="15.75" customHeight="1">
      <c r="A1093" s="6" t="s">
        <v>3341</v>
      </c>
      <c r="B1093" s="6" t="s">
        <v>3342</v>
      </c>
      <c r="C1093" s="7">
        <v>75000.0</v>
      </c>
      <c r="D1093" s="7">
        <v>75000.0</v>
      </c>
      <c r="E1093" s="8">
        <v>41767.0</v>
      </c>
      <c r="F1093" s="6" t="s">
        <v>3343</v>
      </c>
      <c r="G1093" s="11" t="s">
        <v>14</v>
      </c>
      <c r="H1093" s="10" t="s">
        <v>3344</v>
      </c>
      <c r="I1093" s="10" t="s">
        <v>3288</v>
      </c>
      <c r="J1093" s="6"/>
      <c r="K1093" s="6">
        <v>2014.0</v>
      </c>
    </row>
    <row r="1094" ht="15.75" customHeight="1">
      <c r="A1094" s="6" t="s">
        <v>3345</v>
      </c>
      <c r="B1094" s="6" t="s">
        <v>3346</v>
      </c>
      <c r="C1094" s="7">
        <v>1.0</v>
      </c>
      <c r="D1094" s="7">
        <v>1.0</v>
      </c>
      <c r="E1094" s="8">
        <v>41789.0</v>
      </c>
      <c r="F1094" s="6" t="s">
        <v>3347</v>
      </c>
      <c r="G1094" s="10" t="s">
        <v>14</v>
      </c>
      <c r="H1094" s="10" t="s">
        <v>20</v>
      </c>
      <c r="I1094" s="10"/>
      <c r="J1094" s="6"/>
      <c r="K1094" s="6">
        <v>2014.0</v>
      </c>
    </row>
    <row r="1095" ht="15.75" customHeight="1">
      <c r="A1095" s="6" t="s">
        <v>3348</v>
      </c>
      <c r="B1095" s="6" t="s">
        <v>3349</v>
      </c>
      <c r="C1095" s="7">
        <v>1.0</v>
      </c>
      <c r="D1095" s="7">
        <v>1.0</v>
      </c>
      <c r="E1095" s="8">
        <v>41787.0</v>
      </c>
      <c r="F1095" s="6" t="s">
        <v>3347</v>
      </c>
      <c r="G1095" s="10" t="s">
        <v>14</v>
      </c>
      <c r="H1095" s="10" t="s">
        <v>20</v>
      </c>
      <c r="I1095" s="10"/>
      <c r="J1095" s="6"/>
      <c r="K1095" s="6">
        <v>2014.0</v>
      </c>
    </row>
    <row r="1096" ht="15.75" customHeight="1">
      <c r="A1096" s="6" t="s">
        <v>3350</v>
      </c>
      <c r="B1096" s="6" t="s">
        <v>3351</v>
      </c>
      <c r="C1096" s="7">
        <v>1.0</v>
      </c>
      <c r="D1096" s="7">
        <v>1.0</v>
      </c>
      <c r="E1096" s="8">
        <v>41787.0</v>
      </c>
      <c r="F1096" s="6" t="s">
        <v>3347</v>
      </c>
      <c r="G1096" s="10" t="s">
        <v>14</v>
      </c>
      <c r="H1096" s="10" t="s">
        <v>20</v>
      </c>
      <c r="I1096" s="10"/>
      <c r="J1096" s="6"/>
      <c r="K1096" s="6">
        <v>2014.0</v>
      </c>
    </row>
    <row r="1097" ht="15.75" customHeight="1">
      <c r="A1097" s="6" t="s">
        <v>3352</v>
      </c>
      <c r="B1097" s="6" t="s">
        <v>3119</v>
      </c>
      <c r="C1097" s="7">
        <v>293500.0</v>
      </c>
      <c r="D1097" s="7">
        <v>293500.0</v>
      </c>
      <c r="E1097" s="8">
        <v>41789.0</v>
      </c>
      <c r="F1097" s="6" t="s">
        <v>3353</v>
      </c>
      <c r="G1097" s="10" t="s">
        <v>14</v>
      </c>
      <c r="H1097" s="10" t="s">
        <v>3124</v>
      </c>
      <c r="I1097" s="10" t="s">
        <v>292</v>
      </c>
      <c r="J1097" s="6"/>
      <c r="K1097" s="6">
        <v>2014.0</v>
      </c>
    </row>
    <row r="1098" ht="15.75" customHeight="1">
      <c r="A1098" s="6" t="s">
        <v>3354</v>
      </c>
      <c r="B1098" s="6" t="s">
        <v>682</v>
      </c>
      <c r="C1098" s="7">
        <v>1.0</v>
      </c>
      <c r="D1098" s="7">
        <v>1.0</v>
      </c>
      <c r="E1098" s="8">
        <v>41786.0</v>
      </c>
      <c r="F1098" s="6" t="s">
        <v>3355</v>
      </c>
      <c r="G1098" s="10" t="s">
        <v>14</v>
      </c>
      <c r="H1098" s="10" t="s">
        <v>3356</v>
      </c>
      <c r="I1098" s="10" t="s">
        <v>292</v>
      </c>
      <c r="J1098" s="6"/>
      <c r="K1098" s="6">
        <v>2014.0</v>
      </c>
    </row>
    <row r="1099" ht="15.75" customHeight="1">
      <c r="A1099" s="6" t="s">
        <v>3357</v>
      </c>
      <c r="B1099" s="6" t="s">
        <v>3358</v>
      </c>
      <c r="C1099" s="7">
        <v>65000.0</v>
      </c>
      <c r="D1099" s="7">
        <v>65000.0</v>
      </c>
      <c r="E1099" s="8">
        <v>41780.0</v>
      </c>
      <c r="F1099" s="6" t="s">
        <v>3359</v>
      </c>
      <c r="G1099" s="10" t="s">
        <v>283</v>
      </c>
      <c r="H1099" s="10" t="s">
        <v>3360</v>
      </c>
      <c r="I1099" s="10" t="s">
        <v>3361</v>
      </c>
      <c r="J1099" s="6"/>
      <c r="K1099" s="6">
        <v>2014.0</v>
      </c>
    </row>
    <row r="1100" ht="15.75" customHeight="1">
      <c r="A1100" s="6" t="s">
        <v>3362</v>
      </c>
      <c r="B1100" s="6" t="s">
        <v>3363</v>
      </c>
      <c r="C1100" s="7">
        <v>500000.0</v>
      </c>
      <c r="D1100" s="7">
        <v>500000.0</v>
      </c>
      <c r="E1100" s="8">
        <v>41795.0</v>
      </c>
      <c r="F1100" s="6" t="s">
        <v>3364</v>
      </c>
      <c r="G1100" s="10" t="s">
        <v>14</v>
      </c>
      <c r="H1100" s="10" t="s">
        <v>20</v>
      </c>
      <c r="I1100" s="10"/>
      <c r="J1100" s="6"/>
      <c r="K1100" s="6">
        <v>2014.0</v>
      </c>
    </row>
    <row r="1101" ht="15.75" customHeight="1">
      <c r="A1101" s="6" t="s">
        <v>3365</v>
      </c>
      <c r="B1101" s="6" t="s">
        <v>3366</v>
      </c>
      <c r="C1101" s="7">
        <f>1.7691*252282</f>
        <v>446312.0862</v>
      </c>
      <c r="D1101" s="7">
        <v>446329.78</v>
      </c>
      <c r="E1101" s="8">
        <v>41816.0</v>
      </c>
      <c r="F1101" s="6" t="s">
        <v>3367</v>
      </c>
      <c r="G1101" s="10" t="s">
        <v>14</v>
      </c>
      <c r="H1101" s="10" t="s">
        <v>20</v>
      </c>
      <c r="I1101" s="10"/>
      <c r="J1101" s="6"/>
      <c r="K1101" s="6">
        <v>2014.0</v>
      </c>
    </row>
    <row r="1102" ht="15.75" customHeight="1">
      <c r="A1102" s="6" t="s">
        <v>3368</v>
      </c>
      <c r="B1102" s="6" t="s">
        <v>786</v>
      </c>
      <c r="C1102" s="7">
        <v>1.0</v>
      </c>
      <c r="D1102" s="7">
        <v>2.0</v>
      </c>
      <c r="E1102" s="8">
        <v>41813.0</v>
      </c>
      <c r="F1102" s="6" t="s">
        <v>3369</v>
      </c>
      <c r="G1102" s="10" t="s">
        <v>14</v>
      </c>
      <c r="H1102" s="10" t="s">
        <v>20</v>
      </c>
      <c r="I1102" s="10"/>
      <c r="J1102" s="6"/>
      <c r="K1102" s="6">
        <v>2014.0</v>
      </c>
    </row>
    <row r="1103" ht="15.75" customHeight="1">
      <c r="A1103" s="6" t="s">
        <v>3370</v>
      </c>
      <c r="B1103" s="6" t="s">
        <v>3263</v>
      </c>
      <c r="C1103" s="7">
        <v>1.0</v>
      </c>
      <c r="D1103" s="7">
        <v>1.0</v>
      </c>
      <c r="E1103" s="8">
        <v>41799.0</v>
      </c>
      <c r="F1103" s="6" t="s">
        <v>3371</v>
      </c>
      <c r="G1103" s="10" t="s">
        <v>14</v>
      </c>
      <c r="H1103" s="10" t="s">
        <v>20</v>
      </c>
      <c r="I1103" s="10"/>
      <c r="J1103" s="6"/>
      <c r="K1103" s="6">
        <v>2014.0</v>
      </c>
    </row>
    <row r="1104" ht="15.75" customHeight="1">
      <c r="A1104" s="6" t="s">
        <v>3372</v>
      </c>
      <c r="B1104" s="6" t="s">
        <v>3373</v>
      </c>
      <c r="C1104" s="7">
        <f>57500-37500</f>
        <v>20000</v>
      </c>
      <c r="D1104" s="7">
        <v>20000.0</v>
      </c>
      <c r="E1104" s="8">
        <v>41814.0</v>
      </c>
      <c r="F1104" s="6" t="s">
        <v>3374</v>
      </c>
      <c r="G1104" s="10" t="s">
        <v>283</v>
      </c>
      <c r="H1104" s="10" t="s">
        <v>3375</v>
      </c>
      <c r="I1104" s="10" t="s">
        <v>292</v>
      </c>
      <c r="J1104" s="6"/>
      <c r="K1104" s="6">
        <v>2014.0</v>
      </c>
    </row>
    <row r="1105" ht="15.75" customHeight="1">
      <c r="A1105" s="6" t="s">
        <v>3376</v>
      </c>
      <c r="B1105" s="6" t="s">
        <v>2477</v>
      </c>
      <c r="C1105" s="7">
        <v>166000.0</v>
      </c>
      <c r="D1105" s="7">
        <v>166000.0</v>
      </c>
      <c r="E1105" s="8">
        <v>41795.0</v>
      </c>
      <c r="F1105" s="6" t="s">
        <v>3377</v>
      </c>
      <c r="G1105" s="10" t="s">
        <v>283</v>
      </c>
      <c r="H1105" s="10" t="s">
        <v>3378</v>
      </c>
      <c r="I1105" s="10" t="s">
        <v>292</v>
      </c>
      <c r="J1105" s="6"/>
      <c r="K1105" s="6">
        <v>2014.0</v>
      </c>
    </row>
    <row r="1106" ht="15.75" customHeight="1">
      <c r="A1106" s="6" t="s">
        <v>3379</v>
      </c>
      <c r="B1106" s="6" t="s">
        <v>3380</v>
      </c>
      <c r="C1106" s="7">
        <f>1755.7</f>
        <v>1755.7</v>
      </c>
      <c r="D1106" s="7">
        <v>1755.7</v>
      </c>
      <c r="E1106" s="8">
        <v>41793.0</v>
      </c>
      <c r="F1106" s="6" t="s">
        <v>3381</v>
      </c>
      <c r="G1106" s="10" t="s">
        <v>14</v>
      </c>
      <c r="H1106" s="10" t="s">
        <v>3382</v>
      </c>
      <c r="I1106" s="10" t="s">
        <v>292</v>
      </c>
      <c r="J1106" s="6"/>
      <c r="K1106" s="6">
        <v>2014.0</v>
      </c>
    </row>
    <row r="1107" ht="15.75" customHeight="1">
      <c r="A1107" s="6" t="s">
        <v>3383</v>
      </c>
      <c r="B1107" s="6" t="s">
        <v>3384</v>
      </c>
      <c r="C1107" s="7">
        <v>6500.0</v>
      </c>
      <c r="D1107" s="7">
        <v>6500.0</v>
      </c>
      <c r="E1107" s="8">
        <v>41803.0</v>
      </c>
      <c r="F1107" s="6" t="s">
        <v>3385</v>
      </c>
      <c r="G1107" s="10" t="s">
        <v>283</v>
      </c>
      <c r="H1107" s="10" t="s">
        <v>3386</v>
      </c>
      <c r="I1107" s="10" t="s">
        <v>16</v>
      </c>
      <c r="J1107" s="6"/>
      <c r="K1107" s="6">
        <v>2014.0</v>
      </c>
    </row>
    <row r="1108" ht="15.75" customHeight="1">
      <c r="A1108" s="6" t="s">
        <v>3387</v>
      </c>
      <c r="B1108" s="6" t="s">
        <v>3388</v>
      </c>
      <c r="C1108" s="7">
        <v>1.0</v>
      </c>
      <c r="D1108" s="7">
        <v>1.0</v>
      </c>
      <c r="E1108" s="8">
        <v>41801.0</v>
      </c>
      <c r="F1108" s="6" t="s">
        <v>3347</v>
      </c>
      <c r="G1108" s="10" t="s">
        <v>14</v>
      </c>
      <c r="H1108" s="10" t="s">
        <v>20</v>
      </c>
      <c r="I1108" s="10"/>
      <c r="J1108" s="6"/>
      <c r="K1108" s="6">
        <v>2014.0</v>
      </c>
    </row>
    <row r="1109" ht="15.75" customHeight="1">
      <c r="A1109" s="6" t="s">
        <v>3389</v>
      </c>
      <c r="B1109" s="6" t="s">
        <v>3390</v>
      </c>
      <c r="C1109" s="7">
        <v>1.0</v>
      </c>
      <c r="D1109" s="7">
        <v>7.0</v>
      </c>
      <c r="E1109" s="8">
        <v>41801.0</v>
      </c>
      <c r="F1109" s="6" t="s">
        <v>3347</v>
      </c>
      <c r="G1109" s="10" t="s">
        <v>14</v>
      </c>
      <c r="H1109" s="10" t="s">
        <v>20</v>
      </c>
      <c r="I1109" s="10"/>
      <c r="J1109" s="6"/>
      <c r="K1109" s="6">
        <v>2014.0</v>
      </c>
    </row>
    <row r="1110" ht="15.75" customHeight="1">
      <c r="A1110" s="6" t="s">
        <v>3391</v>
      </c>
      <c r="B1110" s="6" t="s">
        <v>3392</v>
      </c>
      <c r="C1110" s="7">
        <v>1.0</v>
      </c>
      <c r="D1110" s="7">
        <v>1.0</v>
      </c>
      <c r="E1110" s="8">
        <v>41794.0</v>
      </c>
      <c r="F1110" s="6" t="s">
        <v>3393</v>
      </c>
      <c r="G1110" s="10" t="s">
        <v>283</v>
      </c>
      <c r="H1110" s="10" t="s">
        <v>1805</v>
      </c>
      <c r="I1110" s="10" t="s">
        <v>16</v>
      </c>
      <c r="J1110" s="6" t="s">
        <v>3394</v>
      </c>
      <c r="K1110" s="6">
        <v>2014.0</v>
      </c>
    </row>
    <row r="1111" ht="15.75" customHeight="1">
      <c r="A1111" s="6" t="s">
        <v>3395</v>
      </c>
      <c r="B1111" s="6" t="s">
        <v>3263</v>
      </c>
      <c r="C1111" s="7">
        <v>1.0</v>
      </c>
      <c r="D1111" s="7">
        <v>1.0</v>
      </c>
      <c r="E1111" s="8">
        <v>41794.0</v>
      </c>
      <c r="F1111" s="6" t="s">
        <v>3396</v>
      </c>
      <c r="G1111" s="10" t="s">
        <v>14</v>
      </c>
      <c r="H1111" s="10" t="s">
        <v>20</v>
      </c>
      <c r="I1111" s="10"/>
      <c r="J1111" s="6"/>
      <c r="K1111" s="6">
        <v>2014.0</v>
      </c>
    </row>
    <row r="1112" ht="15.75" customHeight="1">
      <c r="A1112" s="6" t="s">
        <v>3397</v>
      </c>
      <c r="B1112" s="6" t="s">
        <v>688</v>
      </c>
      <c r="C1112" s="7">
        <v>49300.0</v>
      </c>
      <c r="D1112" s="7">
        <v>49300.0</v>
      </c>
      <c r="E1112" s="8">
        <v>41808.0</v>
      </c>
      <c r="F1112" s="6" t="s">
        <v>3398</v>
      </c>
      <c r="G1112" s="10" t="s">
        <v>283</v>
      </c>
      <c r="H1112" s="10" t="s">
        <v>3399</v>
      </c>
      <c r="I1112" s="10" t="s">
        <v>1021</v>
      </c>
      <c r="J1112" s="6"/>
      <c r="K1112" s="6">
        <v>2014.0</v>
      </c>
    </row>
    <row r="1113" ht="15.75" customHeight="1">
      <c r="A1113" s="6" t="s">
        <v>3400</v>
      </c>
      <c r="B1113" s="6" t="s">
        <v>3401</v>
      </c>
      <c r="C1113" s="7">
        <v>1.0</v>
      </c>
      <c r="D1113" s="7">
        <v>1.0</v>
      </c>
      <c r="E1113" s="8">
        <v>41835.0</v>
      </c>
      <c r="F1113" s="6" t="s">
        <v>3402</v>
      </c>
      <c r="G1113" s="10" t="s">
        <v>283</v>
      </c>
      <c r="H1113" s="10" t="s">
        <v>3403</v>
      </c>
      <c r="I1113" s="10" t="s">
        <v>1021</v>
      </c>
      <c r="J1113" s="6"/>
      <c r="K1113" s="6">
        <v>2014.0</v>
      </c>
    </row>
    <row r="1114" ht="15.75" customHeight="1">
      <c r="A1114" s="6" t="s">
        <v>3404</v>
      </c>
      <c r="B1114" s="6" t="s">
        <v>3405</v>
      </c>
      <c r="C1114" s="7">
        <v>34937.0</v>
      </c>
      <c r="D1114" s="7">
        <v>34937.0</v>
      </c>
      <c r="E1114" s="8">
        <v>41828.0</v>
      </c>
      <c r="F1114" s="6" t="s">
        <v>3406</v>
      </c>
      <c r="G1114" s="10" t="s">
        <v>283</v>
      </c>
      <c r="H1114" s="10" t="s">
        <v>3407</v>
      </c>
      <c r="I1114" s="10" t="s">
        <v>16</v>
      </c>
      <c r="J1114" s="6" t="s">
        <v>3408</v>
      </c>
      <c r="K1114" s="6">
        <v>2014.0</v>
      </c>
    </row>
    <row r="1115" ht="15.75" customHeight="1">
      <c r="A1115" s="6" t="s">
        <v>3409</v>
      </c>
      <c r="B1115" s="6" t="s">
        <v>3410</v>
      </c>
      <c r="C1115" s="7">
        <v>1.0</v>
      </c>
      <c r="D1115" s="7">
        <v>1.0</v>
      </c>
      <c r="E1115" s="8">
        <v>41841.0</v>
      </c>
      <c r="F1115" s="6" t="s">
        <v>3411</v>
      </c>
      <c r="G1115" s="10" t="s">
        <v>283</v>
      </c>
      <c r="H1115" s="10" t="s">
        <v>3412</v>
      </c>
      <c r="I1115" s="10" t="s">
        <v>292</v>
      </c>
      <c r="J1115" s="6"/>
      <c r="K1115" s="6">
        <v>2014.0</v>
      </c>
    </row>
    <row r="1116" ht="15.75" customHeight="1">
      <c r="A1116" s="6" t="s">
        <v>3413</v>
      </c>
      <c r="B1116" s="6" t="s">
        <v>3414</v>
      </c>
      <c r="C1116" s="7">
        <v>1.0</v>
      </c>
      <c r="D1116" s="7">
        <v>1.0</v>
      </c>
      <c r="E1116" s="8">
        <v>41821.0</v>
      </c>
      <c r="F1116" s="6" t="s">
        <v>3415</v>
      </c>
      <c r="G1116" s="10" t="s">
        <v>14</v>
      </c>
      <c r="H1116" s="10" t="s">
        <v>3416</v>
      </c>
      <c r="I1116" s="10" t="s">
        <v>292</v>
      </c>
      <c r="J1116" s="6"/>
      <c r="K1116" s="6">
        <v>2014.0</v>
      </c>
    </row>
    <row r="1117" ht="15.75" customHeight="1">
      <c r="A1117" s="6" t="s">
        <v>3417</v>
      </c>
      <c r="B1117" s="6" t="s">
        <v>3418</v>
      </c>
      <c r="C1117" s="7">
        <v>1.0</v>
      </c>
      <c r="D1117" s="7">
        <v>1.0</v>
      </c>
      <c r="E1117" s="8">
        <v>41827.0</v>
      </c>
      <c r="F1117" s="6" t="s">
        <v>3419</v>
      </c>
      <c r="G1117" s="10" t="s">
        <v>283</v>
      </c>
      <c r="H1117" s="10" t="s">
        <v>3420</v>
      </c>
      <c r="I1117" s="10" t="s">
        <v>292</v>
      </c>
      <c r="J1117" s="6"/>
      <c r="K1117" s="6">
        <v>2014.0</v>
      </c>
    </row>
    <row r="1118" ht="15.75" customHeight="1">
      <c r="A1118" s="6" t="s">
        <v>3421</v>
      </c>
      <c r="B1118" s="6" t="s">
        <v>3422</v>
      </c>
      <c r="C1118" s="7">
        <v>1.0</v>
      </c>
      <c r="D1118" s="7">
        <v>1.0</v>
      </c>
      <c r="E1118" s="8">
        <v>41866.0</v>
      </c>
      <c r="F1118" s="6" t="s">
        <v>3423</v>
      </c>
      <c r="G1118" s="10" t="s">
        <v>14</v>
      </c>
      <c r="H1118" s="10" t="s">
        <v>20</v>
      </c>
      <c r="I1118" s="10"/>
      <c r="J1118" s="6"/>
      <c r="K1118" s="6">
        <v>2014.0</v>
      </c>
    </row>
    <row r="1119" ht="15.75" customHeight="1">
      <c r="A1119" s="6" t="s">
        <v>3424</v>
      </c>
      <c r="B1119" s="6" t="s">
        <v>3422</v>
      </c>
      <c r="C1119" s="7">
        <v>1.0</v>
      </c>
      <c r="D1119" s="7">
        <v>1.0</v>
      </c>
      <c r="E1119" s="8">
        <v>41866.0</v>
      </c>
      <c r="F1119" s="6" t="s">
        <v>3425</v>
      </c>
      <c r="G1119" s="10" t="s">
        <v>14</v>
      </c>
      <c r="H1119" s="10" t="s">
        <v>20</v>
      </c>
      <c r="I1119" s="10"/>
      <c r="J1119" s="6"/>
      <c r="K1119" s="6">
        <v>2014.0</v>
      </c>
    </row>
    <row r="1120" ht="15.75" customHeight="1">
      <c r="A1120" s="6" t="s">
        <v>3426</v>
      </c>
      <c r="B1120" s="6" t="s">
        <v>3422</v>
      </c>
      <c r="C1120" s="7">
        <v>1.0</v>
      </c>
      <c r="D1120" s="7">
        <v>3.0</v>
      </c>
      <c r="E1120" s="8">
        <v>41866.0</v>
      </c>
      <c r="F1120" s="6" t="s">
        <v>3427</v>
      </c>
      <c r="G1120" s="10" t="s">
        <v>14</v>
      </c>
      <c r="H1120" s="10" t="s">
        <v>20</v>
      </c>
      <c r="I1120" s="10"/>
      <c r="J1120" s="6"/>
      <c r="K1120" s="6">
        <v>2014.0</v>
      </c>
    </row>
    <row r="1121" ht="15.75" customHeight="1">
      <c r="A1121" s="6" t="s">
        <v>3428</v>
      </c>
      <c r="B1121" s="6" t="s">
        <v>3422</v>
      </c>
      <c r="C1121" s="7">
        <v>1.0</v>
      </c>
      <c r="D1121" s="7">
        <v>1.0</v>
      </c>
      <c r="E1121" s="8">
        <v>41876.0</v>
      </c>
      <c r="F1121" s="6" t="s">
        <v>3429</v>
      </c>
      <c r="G1121" s="10" t="s">
        <v>14</v>
      </c>
      <c r="H1121" s="10" t="s">
        <v>20</v>
      </c>
      <c r="I1121" s="10"/>
      <c r="J1121" s="6"/>
      <c r="K1121" s="6">
        <v>2014.0</v>
      </c>
    </row>
    <row r="1122" ht="15.75" customHeight="1">
      <c r="A1122" s="6" t="s">
        <v>3430</v>
      </c>
      <c r="B1122" s="6" t="s">
        <v>3431</v>
      </c>
      <c r="C1122" s="7">
        <v>1.0</v>
      </c>
      <c r="D1122" s="7">
        <v>1.0</v>
      </c>
      <c r="E1122" s="8">
        <v>41852.0</v>
      </c>
      <c r="F1122" s="6" t="s">
        <v>3432</v>
      </c>
      <c r="G1122" s="10" t="s">
        <v>14</v>
      </c>
      <c r="H1122" s="10" t="s">
        <v>20</v>
      </c>
      <c r="I1122" s="10"/>
      <c r="J1122" s="6"/>
      <c r="K1122" s="6">
        <v>2014.0</v>
      </c>
    </row>
    <row r="1123" ht="15.75" customHeight="1">
      <c r="A1123" s="6" t="s">
        <v>3428</v>
      </c>
      <c r="B1123" s="6" t="s">
        <v>1015</v>
      </c>
      <c r="C1123" s="7">
        <v>1.0</v>
      </c>
      <c r="D1123" s="7">
        <v>1.0</v>
      </c>
      <c r="E1123" s="8">
        <v>41857.0</v>
      </c>
      <c r="F1123" s="6" t="s">
        <v>3433</v>
      </c>
      <c r="G1123" s="10" t="s">
        <v>283</v>
      </c>
      <c r="H1123" s="10" t="s">
        <v>20</v>
      </c>
      <c r="I1123" s="10"/>
      <c r="J1123" s="6"/>
      <c r="K1123" s="6">
        <v>2014.0</v>
      </c>
    </row>
    <row r="1124" ht="15.75" customHeight="1">
      <c r="A1124" s="6" t="s">
        <v>3434</v>
      </c>
      <c r="B1124" s="6" t="s">
        <v>1023</v>
      </c>
      <c r="C1124" s="7">
        <v>150000.0</v>
      </c>
      <c r="D1124" s="7">
        <v>150000.0</v>
      </c>
      <c r="E1124" s="8">
        <v>41870.0</v>
      </c>
      <c r="F1124" s="6" t="s">
        <v>3435</v>
      </c>
      <c r="G1124" s="10" t="s">
        <v>283</v>
      </c>
      <c r="H1124" s="10" t="s">
        <v>3436</v>
      </c>
      <c r="I1124" s="10" t="s">
        <v>292</v>
      </c>
      <c r="J1124" s="6"/>
      <c r="K1124" s="6">
        <v>2014.0</v>
      </c>
    </row>
    <row r="1125" ht="15.75" customHeight="1">
      <c r="A1125" s="6" t="s">
        <v>3437</v>
      </c>
      <c r="B1125" s="6" t="s">
        <v>2232</v>
      </c>
      <c r="C1125" s="7">
        <v>1.0</v>
      </c>
      <c r="D1125" s="7">
        <v>1.0</v>
      </c>
      <c r="E1125" s="8">
        <v>41876.0</v>
      </c>
      <c r="F1125" s="6" t="s">
        <v>3438</v>
      </c>
      <c r="G1125" s="10" t="s">
        <v>283</v>
      </c>
      <c r="H1125" s="10" t="s">
        <v>3439</v>
      </c>
      <c r="I1125" s="10" t="s">
        <v>292</v>
      </c>
      <c r="J1125" s="6"/>
      <c r="K1125" s="6">
        <v>2014.0</v>
      </c>
    </row>
    <row r="1126" ht="15.75" customHeight="1">
      <c r="A1126" s="6" t="s">
        <v>3440</v>
      </c>
      <c r="B1126" s="6" t="s">
        <v>3441</v>
      </c>
      <c r="C1126" s="7">
        <v>19000.0</v>
      </c>
      <c r="D1126" s="7">
        <v>19000.0</v>
      </c>
      <c r="E1126" s="8">
        <v>41862.0</v>
      </c>
      <c r="F1126" s="6" t="s">
        <v>3442</v>
      </c>
      <c r="G1126" s="10" t="s">
        <v>283</v>
      </c>
      <c r="H1126" s="10" t="s">
        <v>3443</v>
      </c>
      <c r="I1126" s="10" t="s">
        <v>292</v>
      </c>
      <c r="J1126" s="6"/>
      <c r="K1126" s="6">
        <v>2014.0</v>
      </c>
    </row>
    <row r="1127" ht="15.75" customHeight="1">
      <c r="A1127" s="6" t="s">
        <v>3444</v>
      </c>
      <c r="B1127" s="6" t="s">
        <v>3445</v>
      </c>
      <c r="C1127" s="7">
        <v>1.0</v>
      </c>
      <c r="D1127" s="7">
        <v>1.0</v>
      </c>
      <c r="E1127" s="8">
        <v>41891.0</v>
      </c>
      <c r="F1127" s="6" t="s">
        <v>3446</v>
      </c>
      <c r="G1127" s="10" t="s">
        <v>283</v>
      </c>
      <c r="H1127" s="10" t="s">
        <v>3447</v>
      </c>
      <c r="I1127" s="10" t="s">
        <v>292</v>
      </c>
      <c r="J1127" s="6"/>
      <c r="K1127" s="6">
        <v>2014.0</v>
      </c>
    </row>
    <row r="1128" ht="15.75" customHeight="1">
      <c r="A1128" s="6" t="s">
        <v>3448</v>
      </c>
      <c r="B1128" s="6" t="s">
        <v>3449</v>
      </c>
      <c r="C1128" s="7">
        <v>48000.0</v>
      </c>
      <c r="D1128" s="7">
        <v>48000.0</v>
      </c>
      <c r="E1128" s="8">
        <v>41899.0</v>
      </c>
      <c r="F1128" s="6" t="s">
        <v>3450</v>
      </c>
      <c r="G1128" s="10" t="s">
        <v>283</v>
      </c>
      <c r="H1128" s="10" t="s">
        <v>3451</v>
      </c>
      <c r="I1128" s="10" t="s">
        <v>292</v>
      </c>
      <c r="J1128" s="6"/>
      <c r="K1128" s="6">
        <v>2014.0</v>
      </c>
    </row>
    <row r="1129" ht="15.75" customHeight="1">
      <c r="A1129" s="6" t="s">
        <v>3452</v>
      </c>
      <c r="B1129" s="6" t="s">
        <v>3453</v>
      </c>
      <c r="C1129" s="7">
        <v>1.0</v>
      </c>
      <c r="D1129" s="7">
        <v>1.0</v>
      </c>
      <c r="E1129" s="8">
        <v>41911.0</v>
      </c>
      <c r="F1129" s="6" t="s">
        <v>3454</v>
      </c>
      <c r="G1129" s="10" t="s">
        <v>14</v>
      </c>
      <c r="H1129" s="10" t="s">
        <v>20</v>
      </c>
      <c r="I1129" s="10"/>
      <c r="J1129" s="6"/>
      <c r="K1129" s="6">
        <v>2014.0</v>
      </c>
    </row>
    <row r="1130" ht="15.75" customHeight="1">
      <c r="A1130" s="6" t="s">
        <v>3455</v>
      </c>
      <c r="B1130" s="6" t="s">
        <v>2127</v>
      </c>
      <c r="C1130" s="7">
        <v>1.0</v>
      </c>
      <c r="D1130" s="7">
        <v>1.0</v>
      </c>
      <c r="E1130" s="8">
        <v>41912.0</v>
      </c>
      <c r="F1130" s="6" t="s">
        <v>3456</v>
      </c>
      <c r="G1130" s="10" t="s">
        <v>283</v>
      </c>
      <c r="H1130" s="10" t="s">
        <v>3457</v>
      </c>
      <c r="I1130" s="10" t="s">
        <v>292</v>
      </c>
      <c r="J1130" s="6"/>
      <c r="K1130" s="6">
        <v>2014.0</v>
      </c>
    </row>
    <row r="1131" ht="15.75" customHeight="1">
      <c r="A1131" s="6" t="s">
        <v>3458</v>
      </c>
      <c r="B1131" s="6" t="s">
        <v>2924</v>
      </c>
      <c r="C1131" s="7">
        <v>1.0</v>
      </c>
      <c r="D1131" s="7">
        <v>1.0</v>
      </c>
      <c r="E1131" s="8">
        <v>41886.0</v>
      </c>
      <c r="F1131" s="6" t="s">
        <v>3459</v>
      </c>
      <c r="G1131" s="10" t="s">
        <v>283</v>
      </c>
      <c r="H1131" s="10" t="s">
        <v>3460</v>
      </c>
      <c r="I1131" s="10" t="s">
        <v>292</v>
      </c>
      <c r="J1131" s="6"/>
      <c r="K1131" s="6">
        <v>2014.0</v>
      </c>
    </row>
    <row r="1132" ht="15.75" customHeight="1">
      <c r="A1132" s="6" t="s">
        <v>3461</v>
      </c>
      <c r="B1132" s="6" t="s">
        <v>3462</v>
      </c>
      <c r="C1132" s="7">
        <v>1.0</v>
      </c>
      <c r="D1132" s="7">
        <v>1.0</v>
      </c>
      <c r="E1132" s="8">
        <v>41929.0</v>
      </c>
      <c r="F1132" s="6" t="s">
        <v>3463</v>
      </c>
      <c r="G1132" s="10" t="s">
        <v>14</v>
      </c>
      <c r="H1132" s="10" t="s">
        <v>20</v>
      </c>
      <c r="I1132" s="10"/>
      <c r="J1132" s="6"/>
      <c r="K1132" s="6">
        <v>2014.0</v>
      </c>
    </row>
    <row r="1133" ht="15.75" customHeight="1">
      <c r="A1133" s="6" t="s">
        <v>3464</v>
      </c>
      <c r="B1133" s="6" t="s">
        <v>3465</v>
      </c>
      <c r="C1133" s="7">
        <v>1.0</v>
      </c>
      <c r="D1133" s="7">
        <v>1.0</v>
      </c>
      <c r="E1133" s="8">
        <v>41929.0</v>
      </c>
      <c r="F1133" s="6" t="s">
        <v>3463</v>
      </c>
      <c r="G1133" s="10" t="s">
        <v>14</v>
      </c>
      <c r="H1133" s="10" t="s">
        <v>20</v>
      </c>
      <c r="I1133" s="10"/>
      <c r="J1133" s="6"/>
      <c r="K1133" s="6">
        <v>2014.0</v>
      </c>
    </row>
    <row r="1134" ht="15.75" customHeight="1">
      <c r="A1134" s="6" t="s">
        <v>3466</v>
      </c>
      <c r="B1134" s="6" t="s">
        <v>3467</v>
      </c>
      <c r="C1134" s="7">
        <v>1.0</v>
      </c>
      <c r="D1134" s="7">
        <v>1.0</v>
      </c>
      <c r="E1134" s="8">
        <v>41929.0</v>
      </c>
      <c r="F1134" s="6" t="s">
        <v>3463</v>
      </c>
      <c r="G1134" s="10" t="s">
        <v>14</v>
      </c>
      <c r="H1134" s="10" t="s">
        <v>20</v>
      </c>
      <c r="I1134" s="10"/>
      <c r="J1134" s="6"/>
      <c r="K1134" s="6">
        <v>2014.0</v>
      </c>
    </row>
    <row r="1135" ht="15.75" customHeight="1">
      <c r="A1135" s="6" t="s">
        <v>3468</v>
      </c>
      <c r="B1135" s="6" t="s">
        <v>3469</v>
      </c>
      <c r="C1135" s="7">
        <v>1.0</v>
      </c>
      <c r="D1135" s="7">
        <v>1.0</v>
      </c>
      <c r="E1135" s="8">
        <v>41929.0</v>
      </c>
      <c r="F1135" s="6" t="s">
        <v>3463</v>
      </c>
      <c r="G1135" s="10" t="s">
        <v>14</v>
      </c>
      <c r="H1135" s="10" t="s">
        <v>20</v>
      </c>
      <c r="I1135" s="10"/>
      <c r="J1135" s="6"/>
      <c r="K1135" s="6">
        <v>2014.0</v>
      </c>
    </row>
    <row r="1136" ht="15.75" customHeight="1">
      <c r="A1136" s="6" t="s">
        <v>3470</v>
      </c>
      <c r="B1136" s="6" t="s">
        <v>3471</v>
      </c>
      <c r="C1136" s="7">
        <v>1.0</v>
      </c>
      <c r="D1136" s="7">
        <v>1.0</v>
      </c>
      <c r="E1136" s="8">
        <v>41929.0</v>
      </c>
      <c r="F1136" s="6" t="s">
        <v>3463</v>
      </c>
      <c r="G1136" s="10" t="s">
        <v>14</v>
      </c>
      <c r="H1136" s="10" t="s">
        <v>20</v>
      </c>
      <c r="I1136" s="10"/>
      <c r="J1136" s="6"/>
      <c r="K1136" s="6">
        <v>2014.0</v>
      </c>
    </row>
    <row r="1137" ht="15.75" customHeight="1">
      <c r="A1137" s="6" t="s">
        <v>3472</v>
      </c>
      <c r="B1137" s="6" t="s">
        <v>3473</v>
      </c>
      <c r="C1137" s="7">
        <v>1.0</v>
      </c>
      <c r="D1137" s="7">
        <v>1.0</v>
      </c>
      <c r="E1137" s="8">
        <v>41929.0</v>
      </c>
      <c r="F1137" s="6" t="s">
        <v>3463</v>
      </c>
      <c r="G1137" s="10" t="s">
        <v>14</v>
      </c>
      <c r="H1137" s="10" t="s">
        <v>20</v>
      </c>
      <c r="I1137" s="10"/>
      <c r="J1137" s="6"/>
      <c r="K1137" s="6">
        <v>2014.0</v>
      </c>
    </row>
    <row r="1138" ht="15.75" customHeight="1">
      <c r="A1138" s="6" t="s">
        <v>3474</v>
      </c>
      <c r="B1138" s="6" t="s">
        <v>3475</v>
      </c>
      <c r="C1138" s="7">
        <v>1.0</v>
      </c>
      <c r="D1138" s="7">
        <v>1.0</v>
      </c>
      <c r="E1138" s="8">
        <v>41929.0</v>
      </c>
      <c r="F1138" s="6" t="s">
        <v>3463</v>
      </c>
      <c r="G1138" s="10" t="s">
        <v>14</v>
      </c>
      <c r="H1138" s="10" t="s">
        <v>20</v>
      </c>
      <c r="I1138" s="10"/>
      <c r="J1138" s="6"/>
      <c r="K1138" s="6">
        <v>2014.0</v>
      </c>
    </row>
    <row r="1139" ht="15.75" customHeight="1">
      <c r="A1139" s="6" t="s">
        <v>3476</v>
      </c>
      <c r="B1139" s="6" t="s">
        <v>3477</v>
      </c>
      <c r="C1139" s="7">
        <v>1.0</v>
      </c>
      <c r="D1139" s="7">
        <v>1.0</v>
      </c>
      <c r="E1139" s="8">
        <v>41932.0</v>
      </c>
      <c r="F1139" s="6" t="s">
        <v>3463</v>
      </c>
      <c r="G1139" s="10" t="s">
        <v>14</v>
      </c>
      <c r="H1139" s="10" t="s">
        <v>20</v>
      </c>
      <c r="I1139" s="10"/>
      <c r="J1139" s="6"/>
      <c r="K1139" s="6">
        <v>2014.0</v>
      </c>
    </row>
    <row r="1140" ht="15.75" customHeight="1">
      <c r="A1140" s="6" t="s">
        <v>3478</v>
      </c>
      <c r="B1140" s="6" t="s">
        <v>3479</v>
      </c>
      <c r="C1140" s="7">
        <v>1.0</v>
      </c>
      <c r="D1140" s="7">
        <v>1.0</v>
      </c>
      <c r="E1140" s="8">
        <v>41932.0</v>
      </c>
      <c r="F1140" s="6" t="s">
        <v>3463</v>
      </c>
      <c r="G1140" s="10" t="s">
        <v>14</v>
      </c>
      <c r="H1140" s="10" t="s">
        <v>20</v>
      </c>
      <c r="I1140" s="10"/>
      <c r="J1140" s="6"/>
      <c r="K1140" s="6">
        <v>2014.0</v>
      </c>
    </row>
    <row r="1141" ht="15.75" customHeight="1">
      <c r="A1141" s="6" t="s">
        <v>3480</v>
      </c>
      <c r="B1141" s="6" t="s">
        <v>3481</v>
      </c>
      <c r="C1141" s="7">
        <v>1.0</v>
      </c>
      <c r="D1141" s="7">
        <v>1.0</v>
      </c>
      <c r="E1141" s="8">
        <v>41922.0</v>
      </c>
      <c r="F1141" s="6" t="s">
        <v>3463</v>
      </c>
      <c r="G1141" s="10" t="s">
        <v>14</v>
      </c>
      <c r="H1141" s="10" t="s">
        <v>20</v>
      </c>
      <c r="I1141" s="10"/>
      <c r="J1141" s="6"/>
      <c r="K1141" s="6">
        <v>2014.0</v>
      </c>
    </row>
    <row r="1142" ht="15.75" customHeight="1">
      <c r="A1142" s="6" t="s">
        <v>3482</v>
      </c>
      <c r="B1142" s="6" t="s">
        <v>3483</v>
      </c>
      <c r="C1142" s="7">
        <v>1.0</v>
      </c>
      <c r="D1142" s="7">
        <v>1.0</v>
      </c>
      <c r="E1142" s="8">
        <v>41932.0</v>
      </c>
      <c r="F1142" s="6" t="s">
        <v>3463</v>
      </c>
      <c r="G1142" s="10" t="s">
        <v>14</v>
      </c>
      <c r="H1142" s="10" t="s">
        <v>20</v>
      </c>
      <c r="I1142" s="10"/>
      <c r="J1142" s="6"/>
      <c r="K1142" s="6">
        <v>2014.0</v>
      </c>
    </row>
    <row r="1143" ht="15.75" customHeight="1">
      <c r="A1143" s="6" t="s">
        <v>3484</v>
      </c>
      <c r="B1143" s="6" t="s">
        <v>3485</v>
      </c>
      <c r="C1143" s="7">
        <v>1.0</v>
      </c>
      <c r="D1143" s="7">
        <v>1.0</v>
      </c>
      <c r="E1143" s="8">
        <v>41927.0</v>
      </c>
      <c r="F1143" s="6" t="s">
        <v>3463</v>
      </c>
      <c r="G1143" s="10" t="s">
        <v>14</v>
      </c>
      <c r="H1143" s="10" t="s">
        <v>20</v>
      </c>
      <c r="I1143" s="10"/>
      <c r="J1143" s="6"/>
      <c r="K1143" s="6">
        <v>2014.0</v>
      </c>
    </row>
    <row r="1144" ht="15.75" customHeight="1">
      <c r="A1144" s="6" t="s">
        <v>3486</v>
      </c>
      <c r="B1144" s="6" t="s">
        <v>3487</v>
      </c>
      <c r="C1144" s="7">
        <v>1.0</v>
      </c>
      <c r="D1144" s="7">
        <v>1.0</v>
      </c>
      <c r="E1144" s="8">
        <v>41927.0</v>
      </c>
      <c r="F1144" s="6" t="s">
        <v>3463</v>
      </c>
      <c r="G1144" s="10" t="s">
        <v>14</v>
      </c>
      <c r="H1144" s="10" t="s">
        <v>20</v>
      </c>
      <c r="I1144" s="10"/>
      <c r="J1144" s="6"/>
      <c r="K1144" s="6">
        <v>2014.0</v>
      </c>
    </row>
    <row r="1145" ht="15.75" customHeight="1">
      <c r="A1145" s="6" t="s">
        <v>3488</v>
      </c>
      <c r="B1145" s="6" t="s">
        <v>3489</v>
      </c>
      <c r="C1145" s="7">
        <v>1.0</v>
      </c>
      <c r="D1145" s="7">
        <v>1.0</v>
      </c>
      <c r="E1145" s="8">
        <v>41921.0</v>
      </c>
      <c r="F1145" s="6" t="s">
        <v>3463</v>
      </c>
      <c r="G1145" s="10" t="s">
        <v>14</v>
      </c>
      <c r="H1145" s="10" t="s">
        <v>20</v>
      </c>
      <c r="I1145" s="10"/>
      <c r="J1145" s="6"/>
      <c r="K1145" s="6">
        <v>2014.0</v>
      </c>
    </row>
    <row r="1146" ht="15.75" customHeight="1">
      <c r="A1146" s="6" t="s">
        <v>3490</v>
      </c>
      <c r="B1146" s="6" t="s">
        <v>3491</v>
      </c>
      <c r="C1146" s="7">
        <v>1.0</v>
      </c>
      <c r="D1146" s="7">
        <v>1.0</v>
      </c>
      <c r="E1146" s="8">
        <v>41920.0</v>
      </c>
      <c r="F1146" s="6" t="s">
        <v>3463</v>
      </c>
      <c r="G1146" s="10" t="s">
        <v>14</v>
      </c>
      <c r="H1146" s="10" t="s">
        <v>20</v>
      </c>
      <c r="I1146" s="10"/>
      <c r="J1146" s="6"/>
      <c r="K1146" s="6">
        <v>2014.0</v>
      </c>
    </row>
    <row r="1147" ht="15.75" customHeight="1">
      <c r="A1147" s="6" t="s">
        <v>3492</v>
      </c>
      <c r="B1147" s="6" t="s">
        <v>3493</v>
      </c>
      <c r="C1147" s="7">
        <v>1.0</v>
      </c>
      <c r="D1147" s="7">
        <v>1.0</v>
      </c>
      <c r="E1147" s="8">
        <v>41920.0</v>
      </c>
      <c r="F1147" s="6" t="s">
        <v>3463</v>
      </c>
      <c r="G1147" s="10" t="s">
        <v>14</v>
      </c>
      <c r="H1147" s="10" t="s">
        <v>20</v>
      </c>
      <c r="I1147" s="10"/>
      <c r="J1147" s="6"/>
      <c r="K1147" s="6">
        <v>2014.0</v>
      </c>
    </row>
    <row r="1148" ht="15.75" customHeight="1">
      <c r="A1148" s="6" t="s">
        <v>3494</v>
      </c>
      <c r="B1148" s="6" t="s">
        <v>3495</v>
      </c>
      <c r="C1148" s="7">
        <v>1.0</v>
      </c>
      <c r="D1148" s="7">
        <v>1.0</v>
      </c>
      <c r="E1148" s="8">
        <v>41934.0</v>
      </c>
      <c r="F1148" s="6" t="s">
        <v>3463</v>
      </c>
      <c r="G1148" s="10" t="s">
        <v>14</v>
      </c>
      <c r="H1148" s="10" t="s">
        <v>20</v>
      </c>
      <c r="I1148" s="10"/>
      <c r="J1148" s="6"/>
      <c r="K1148" s="6">
        <v>2014.0</v>
      </c>
    </row>
    <row r="1149" ht="15.75" customHeight="1">
      <c r="A1149" s="6" t="s">
        <v>3496</v>
      </c>
      <c r="B1149" s="6" t="s">
        <v>3497</v>
      </c>
      <c r="C1149" s="7">
        <v>1.0</v>
      </c>
      <c r="D1149" s="7">
        <v>1.0</v>
      </c>
      <c r="E1149" s="8">
        <v>41922.0</v>
      </c>
      <c r="F1149" s="6" t="s">
        <v>3463</v>
      </c>
      <c r="G1149" s="10" t="s">
        <v>14</v>
      </c>
      <c r="H1149" s="10" t="s">
        <v>20</v>
      </c>
      <c r="I1149" s="10"/>
      <c r="J1149" s="6"/>
      <c r="K1149" s="6">
        <v>2014.0</v>
      </c>
    </row>
    <row r="1150" ht="15.75" customHeight="1">
      <c r="A1150" s="6" t="s">
        <v>3498</v>
      </c>
      <c r="B1150" s="6" t="s">
        <v>3499</v>
      </c>
      <c r="C1150" s="7">
        <v>1.0</v>
      </c>
      <c r="D1150" s="7">
        <v>1.0</v>
      </c>
      <c r="E1150" s="8">
        <v>41919.0</v>
      </c>
      <c r="F1150" s="6" t="s">
        <v>3463</v>
      </c>
      <c r="G1150" s="10" t="s">
        <v>14</v>
      </c>
      <c r="H1150" s="10" t="s">
        <v>20</v>
      </c>
      <c r="I1150" s="10"/>
      <c r="J1150" s="6"/>
      <c r="K1150" s="6">
        <v>2014.0</v>
      </c>
    </row>
    <row r="1151" ht="15.75" customHeight="1">
      <c r="A1151" s="6" t="s">
        <v>3500</v>
      </c>
      <c r="B1151" s="6" t="s">
        <v>3501</v>
      </c>
      <c r="C1151" s="7">
        <v>1.0</v>
      </c>
      <c r="D1151" s="7">
        <v>1.0</v>
      </c>
      <c r="E1151" s="8">
        <v>41919.0</v>
      </c>
      <c r="F1151" s="6" t="s">
        <v>3463</v>
      </c>
      <c r="G1151" s="10" t="s">
        <v>14</v>
      </c>
      <c r="H1151" s="10" t="s">
        <v>20</v>
      </c>
      <c r="I1151" s="10"/>
      <c r="J1151" s="6"/>
      <c r="K1151" s="6">
        <v>2014.0</v>
      </c>
    </row>
    <row r="1152" ht="15.75" customHeight="1">
      <c r="A1152" s="6" t="s">
        <v>3502</v>
      </c>
      <c r="B1152" s="6" t="s">
        <v>3503</v>
      </c>
      <c r="C1152" s="7">
        <v>1.0</v>
      </c>
      <c r="D1152" s="7">
        <v>1.0</v>
      </c>
      <c r="E1152" s="8">
        <v>41919.0</v>
      </c>
      <c r="F1152" s="6" t="s">
        <v>3463</v>
      </c>
      <c r="G1152" s="10" t="s">
        <v>14</v>
      </c>
      <c r="H1152" s="10" t="s">
        <v>20</v>
      </c>
      <c r="I1152" s="10"/>
      <c r="J1152" s="6"/>
      <c r="K1152" s="6">
        <v>2014.0</v>
      </c>
    </row>
    <row r="1153" ht="15.75" customHeight="1">
      <c r="A1153" s="6" t="s">
        <v>3504</v>
      </c>
      <c r="B1153" s="6" t="s">
        <v>3505</v>
      </c>
      <c r="C1153" s="7">
        <v>1.0</v>
      </c>
      <c r="D1153" s="7">
        <v>1.0</v>
      </c>
      <c r="E1153" s="8">
        <v>41919.0</v>
      </c>
      <c r="F1153" s="6" t="s">
        <v>3463</v>
      </c>
      <c r="G1153" s="10" t="s">
        <v>14</v>
      </c>
      <c r="H1153" s="10" t="s">
        <v>20</v>
      </c>
      <c r="I1153" s="10"/>
      <c r="J1153" s="6"/>
      <c r="K1153" s="6">
        <v>2014.0</v>
      </c>
    </row>
    <row r="1154" ht="15.75" customHeight="1">
      <c r="A1154" s="6" t="s">
        <v>3506</v>
      </c>
      <c r="B1154" s="6" t="s">
        <v>3507</v>
      </c>
      <c r="C1154" s="7">
        <v>1.0</v>
      </c>
      <c r="D1154" s="7">
        <v>1.0</v>
      </c>
      <c r="E1154" s="8">
        <v>41919.0</v>
      </c>
      <c r="F1154" s="6" t="s">
        <v>3463</v>
      </c>
      <c r="G1154" s="10" t="s">
        <v>14</v>
      </c>
      <c r="H1154" s="10" t="s">
        <v>20</v>
      </c>
      <c r="I1154" s="10"/>
      <c r="J1154" s="6"/>
      <c r="K1154" s="6">
        <v>2014.0</v>
      </c>
    </row>
    <row r="1155" ht="15.75" customHeight="1">
      <c r="A1155" s="6" t="s">
        <v>3508</v>
      </c>
      <c r="B1155" s="6" t="s">
        <v>3509</v>
      </c>
      <c r="C1155" s="7">
        <v>1.0</v>
      </c>
      <c r="D1155" s="7">
        <v>1.0</v>
      </c>
      <c r="E1155" s="8">
        <v>41919.0</v>
      </c>
      <c r="F1155" s="6" t="s">
        <v>3463</v>
      </c>
      <c r="G1155" s="10" t="s">
        <v>14</v>
      </c>
      <c r="H1155" s="10" t="s">
        <v>20</v>
      </c>
      <c r="I1155" s="10"/>
      <c r="J1155" s="6"/>
      <c r="K1155" s="6">
        <v>2014.0</v>
      </c>
    </row>
    <row r="1156" ht="15.75" customHeight="1">
      <c r="A1156" s="6" t="s">
        <v>3510</v>
      </c>
      <c r="B1156" s="6" t="s">
        <v>3511</v>
      </c>
      <c r="C1156" s="7">
        <v>1.0</v>
      </c>
      <c r="D1156" s="7">
        <v>1.0</v>
      </c>
      <c r="E1156" s="8">
        <v>41919.0</v>
      </c>
      <c r="F1156" s="6" t="s">
        <v>3463</v>
      </c>
      <c r="G1156" s="10" t="s">
        <v>14</v>
      </c>
      <c r="H1156" s="10" t="s">
        <v>20</v>
      </c>
      <c r="I1156" s="10"/>
      <c r="J1156" s="6"/>
      <c r="K1156" s="6">
        <v>2014.0</v>
      </c>
    </row>
    <row r="1157" ht="15.75" customHeight="1">
      <c r="A1157" s="6" t="s">
        <v>3512</v>
      </c>
      <c r="B1157" s="6" t="s">
        <v>3513</v>
      </c>
      <c r="C1157" s="7">
        <v>1.0</v>
      </c>
      <c r="D1157" s="7">
        <v>1.0</v>
      </c>
      <c r="E1157" s="8">
        <v>41919.0</v>
      </c>
      <c r="F1157" s="6" t="s">
        <v>3463</v>
      </c>
      <c r="G1157" s="10" t="s">
        <v>14</v>
      </c>
      <c r="H1157" s="10" t="s">
        <v>20</v>
      </c>
      <c r="I1157" s="10"/>
      <c r="J1157" s="6"/>
      <c r="K1157" s="6">
        <v>2014.0</v>
      </c>
    </row>
    <row r="1158" ht="15.75" customHeight="1">
      <c r="A1158" s="6" t="s">
        <v>3514</v>
      </c>
      <c r="B1158" s="6" t="s">
        <v>3515</v>
      </c>
      <c r="C1158" s="7">
        <v>1.0</v>
      </c>
      <c r="D1158" s="7">
        <v>1.0</v>
      </c>
      <c r="E1158" s="8">
        <v>41919.0</v>
      </c>
      <c r="F1158" s="6" t="s">
        <v>3463</v>
      </c>
      <c r="G1158" s="10" t="s">
        <v>14</v>
      </c>
      <c r="H1158" s="10" t="s">
        <v>20</v>
      </c>
      <c r="I1158" s="10"/>
      <c r="J1158" s="6"/>
      <c r="K1158" s="6">
        <v>2014.0</v>
      </c>
    </row>
    <row r="1159" ht="15.75" customHeight="1">
      <c r="A1159" s="6" t="s">
        <v>3516</v>
      </c>
      <c r="B1159" s="6" t="s">
        <v>3517</v>
      </c>
      <c r="C1159" s="7">
        <v>1.0</v>
      </c>
      <c r="D1159" s="7">
        <v>1.0</v>
      </c>
      <c r="E1159" s="8">
        <v>41919.0</v>
      </c>
      <c r="F1159" s="6" t="s">
        <v>3463</v>
      </c>
      <c r="G1159" s="10" t="s">
        <v>14</v>
      </c>
      <c r="H1159" s="10" t="s">
        <v>20</v>
      </c>
      <c r="I1159" s="10"/>
      <c r="J1159" s="6"/>
      <c r="K1159" s="6">
        <v>2014.0</v>
      </c>
    </row>
    <row r="1160" ht="15.75" customHeight="1">
      <c r="A1160" s="6" t="s">
        <v>3518</v>
      </c>
      <c r="B1160" s="6" t="s">
        <v>3519</v>
      </c>
      <c r="C1160" s="7">
        <v>1.0</v>
      </c>
      <c r="D1160" s="7">
        <v>1.0</v>
      </c>
      <c r="E1160" s="8">
        <v>41919.0</v>
      </c>
      <c r="F1160" s="6" t="s">
        <v>3463</v>
      </c>
      <c r="G1160" s="10" t="s">
        <v>14</v>
      </c>
      <c r="H1160" s="10" t="s">
        <v>20</v>
      </c>
      <c r="I1160" s="10"/>
      <c r="J1160" s="6"/>
      <c r="K1160" s="6">
        <v>2014.0</v>
      </c>
    </row>
    <row r="1161" ht="15.75" customHeight="1">
      <c r="A1161" s="6" t="s">
        <v>3520</v>
      </c>
      <c r="B1161" s="6" t="s">
        <v>3521</v>
      </c>
      <c r="C1161" s="7">
        <v>1.0</v>
      </c>
      <c r="D1161" s="7">
        <v>1.0</v>
      </c>
      <c r="E1161" s="8">
        <v>41919.0</v>
      </c>
      <c r="F1161" s="6" t="s">
        <v>3463</v>
      </c>
      <c r="G1161" s="10" t="s">
        <v>14</v>
      </c>
      <c r="H1161" s="10" t="s">
        <v>20</v>
      </c>
      <c r="I1161" s="10"/>
      <c r="J1161" s="6"/>
      <c r="K1161" s="6">
        <v>2014.0</v>
      </c>
    </row>
    <row r="1162" ht="15.75" customHeight="1">
      <c r="A1162" s="6" t="s">
        <v>3522</v>
      </c>
      <c r="B1162" s="6" t="s">
        <v>3523</v>
      </c>
      <c r="C1162" s="7">
        <v>1.0</v>
      </c>
      <c r="D1162" s="7">
        <v>1.0</v>
      </c>
      <c r="E1162" s="8">
        <v>41919.0</v>
      </c>
      <c r="F1162" s="6" t="s">
        <v>3463</v>
      </c>
      <c r="G1162" s="10" t="s">
        <v>14</v>
      </c>
      <c r="H1162" s="10" t="s">
        <v>20</v>
      </c>
      <c r="I1162" s="10"/>
      <c r="J1162" s="6"/>
      <c r="K1162" s="6">
        <v>2014.0</v>
      </c>
    </row>
    <row r="1163" ht="15.75" customHeight="1">
      <c r="A1163" s="6" t="s">
        <v>3524</v>
      </c>
      <c r="B1163" s="6" t="s">
        <v>3525</v>
      </c>
      <c r="C1163" s="7">
        <v>1.0</v>
      </c>
      <c r="D1163" s="7">
        <v>1.0</v>
      </c>
      <c r="E1163" s="8">
        <v>41919.0</v>
      </c>
      <c r="F1163" s="6" t="s">
        <v>3463</v>
      </c>
      <c r="G1163" s="10" t="s">
        <v>14</v>
      </c>
      <c r="H1163" s="10" t="s">
        <v>20</v>
      </c>
      <c r="I1163" s="10"/>
      <c r="J1163" s="6"/>
      <c r="K1163" s="6">
        <v>2014.0</v>
      </c>
    </row>
    <row r="1164" ht="15.75" customHeight="1">
      <c r="A1164" s="6" t="s">
        <v>3526</v>
      </c>
      <c r="B1164" s="6" t="s">
        <v>3527</v>
      </c>
      <c r="C1164" s="7">
        <v>1.0</v>
      </c>
      <c r="D1164" s="7">
        <v>1.0</v>
      </c>
      <c r="E1164" s="8">
        <v>41919.0</v>
      </c>
      <c r="F1164" s="6" t="s">
        <v>3463</v>
      </c>
      <c r="G1164" s="10" t="s">
        <v>14</v>
      </c>
      <c r="H1164" s="10" t="s">
        <v>20</v>
      </c>
      <c r="I1164" s="10"/>
      <c r="J1164" s="6"/>
      <c r="K1164" s="6">
        <v>2014.0</v>
      </c>
    </row>
    <row r="1165" ht="15.75" customHeight="1">
      <c r="A1165" s="6" t="s">
        <v>3528</v>
      </c>
      <c r="B1165" s="6" t="s">
        <v>3529</v>
      </c>
      <c r="C1165" s="7">
        <v>1.0</v>
      </c>
      <c r="D1165" s="7">
        <v>1.0</v>
      </c>
      <c r="E1165" s="8">
        <v>41919.0</v>
      </c>
      <c r="F1165" s="6" t="s">
        <v>3463</v>
      </c>
      <c r="G1165" s="10" t="s">
        <v>14</v>
      </c>
      <c r="H1165" s="10" t="s">
        <v>20</v>
      </c>
      <c r="I1165" s="10"/>
      <c r="J1165" s="6"/>
      <c r="K1165" s="6">
        <v>2014.0</v>
      </c>
    </row>
    <row r="1166" ht="15.75" customHeight="1">
      <c r="A1166" s="6" t="s">
        <v>3530</v>
      </c>
      <c r="B1166" s="6" t="s">
        <v>3531</v>
      </c>
      <c r="C1166" s="7">
        <v>1.0</v>
      </c>
      <c r="D1166" s="7">
        <v>1.0</v>
      </c>
      <c r="E1166" s="8">
        <v>41919.0</v>
      </c>
      <c r="F1166" s="6" t="s">
        <v>3463</v>
      </c>
      <c r="G1166" s="10" t="s">
        <v>14</v>
      </c>
      <c r="H1166" s="10" t="s">
        <v>20</v>
      </c>
      <c r="I1166" s="10"/>
      <c r="J1166" s="6"/>
      <c r="K1166" s="6">
        <v>2014.0</v>
      </c>
    </row>
    <row r="1167" ht="15.75" customHeight="1">
      <c r="A1167" s="6" t="s">
        <v>3532</v>
      </c>
      <c r="B1167" s="6" t="s">
        <v>3533</v>
      </c>
      <c r="C1167" s="7">
        <v>1.0</v>
      </c>
      <c r="D1167" s="7">
        <v>1.0</v>
      </c>
      <c r="E1167" s="8">
        <v>41919.0</v>
      </c>
      <c r="F1167" s="6" t="s">
        <v>3463</v>
      </c>
      <c r="G1167" s="10" t="s">
        <v>14</v>
      </c>
      <c r="H1167" s="10" t="s">
        <v>20</v>
      </c>
      <c r="I1167" s="10"/>
      <c r="J1167" s="6"/>
      <c r="K1167" s="6">
        <v>2014.0</v>
      </c>
    </row>
    <row r="1168" ht="15.75" customHeight="1">
      <c r="A1168" s="6" t="s">
        <v>3534</v>
      </c>
      <c r="B1168" s="6" t="s">
        <v>3535</v>
      </c>
      <c r="C1168" s="7">
        <v>1.0</v>
      </c>
      <c r="D1168" s="7">
        <v>1.0</v>
      </c>
      <c r="E1168" s="8">
        <v>41919.0</v>
      </c>
      <c r="F1168" s="6" t="s">
        <v>3463</v>
      </c>
      <c r="G1168" s="10" t="s">
        <v>14</v>
      </c>
      <c r="H1168" s="10" t="s">
        <v>20</v>
      </c>
      <c r="I1168" s="10"/>
      <c r="J1168" s="6"/>
      <c r="K1168" s="6">
        <v>2014.0</v>
      </c>
    </row>
    <row r="1169" ht="15.75" customHeight="1">
      <c r="A1169" s="6" t="s">
        <v>3536</v>
      </c>
      <c r="B1169" s="6" t="s">
        <v>3537</v>
      </c>
      <c r="C1169" s="7">
        <v>1.0</v>
      </c>
      <c r="D1169" s="7">
        <v>1.0</v>
      </c>
      <c r="E1169" s="8">
        <v>41919.0</v>
      </c>
      <c r="F1169" s="6" t="s">
        <v>3463</v>
      </c>
      <c r="G1169" s="10" t="s">
        <v>14</v>
      </c>
      <c r="H1169" s="10" t="s">
        <v>20</v>
      </c>
      <c r="I1169" s="10"/>
      <c r="J1169" s="6"/>
      <c r="K1169" s="6">
        <v>2014.0</v>
      </c>
    </row>
    <row r="1170" ht="15.75" customHeight="1">
      <c r="A1170" s="6" t="s">
        <v>3538</v>
      </c>
      <c r="B1170" s="6" t="s">
        <v>3539</v>
      </c>
      <c r="C1170" s="7">
        <v>1.0</v>
      </c>
      <c r="D1170" s="7">
        <v>1.0</v>
      </c>
      <c r="E1170" s="8">
        <v>41919.0</v>
      </c>
      <c r="F1170" s="6" t="s">
        <v>3463</v>
      </c>
      <c r="G1170" s="10" t="s">
        <v>14</v>
      </c>
      <c r="H1170" s="10" t="s">
        <v>20</v>
      </c>
      <c r="I1170" s="10"/>
      <c r="J1170" s="6"/>
      <c r="K1170" s="6">
        <v>2014.0</v>
      </c>
    </row>
    <row r="1171" ht="15.75" customHeight="1">
      <c r="A1171" s="6" t="s">
        <v>3540</v>
      </c>
      <c r="B1171" s="6" t="s">
        <v>3541</v>
      </c>
      <c r="C1171" s="7">
        <v>1.0</v>
      </c>
      <c r="D1171" s="7">
        <v>1.0</v>
      </c>
      <c r="E1171" s="8">
        <v>41919.0</v>
      </c>
      <c r="F1171" s="6" t="s">
        <v>3463</v>
      </c>
      <c r="G1171" s="10" t="s">
        <v>14</v>
      </c>
      <c r="H1171" s="10" t="s">
        <v>20</v>
      </c>
      <c r="I1171" s="10"/>
      <c r="J1171" s="6"/>
      <c r="K1171" s="6">
        <v>2014.0</v>
      </c>
    </row>
    <row r="1172" ht="15.75" customHeight="1">
      <c r="A1172" s="6" t="s">
        <v>3542</v>
      </c>
      <c r="B1172" s="6" t="s">
        <v>3543</v>
      </c>
      <c r="C1172" s="7">
        <v>1.0</v>
      </c>
      <c r="D1172" s="7">
        <v>1.0</v>
      </c>
      <c r="E1172" s="8">
        <v>41919.0</v>
      </c>
      <c r="F1172" s="6" t="s">
        <v>3463</v>
      </c>
      <c r="G1172" s="10" t="s">
        <v>14</v>
      </c>
      <c r="H1172" s="10" t="s">
        <v>20</v>
      </c>
      <c r="I1172" s="10"/>
      <c r="J1172" s="6"/>
      <c r="K1172" s="6">
        <v>2014.0</v>
      </c>
    </row>
    <row r="1173" ht="15.75" customHeight="1">
      <c r="A1173" s="6" t="s">
        <v>3544</v>
      </c>
      <c r="B1173" s="6" t="s">
        <v>3545</v>
      </c>
      <c r="C1173" s="7">
        <v>1.0</v>
      </c>
      <c r="D1173" s="7">
        <v>1.0</v>
      </c>
      <c r="E1173" s="8">
        <v>41919.0</v>
      </c>
      <c r="F1173" s="6" t="s">
        <v>3463</v>
      </c>
      <c r="G1173" s="10" t="s">
        <v>14</v>
      </c>
      <c r="H1173" s="10" t="s">
        <v>20</v>
      </c>
      <c r="I1173" s="10"/>
      <c r="J1173" s="6"/>
      <c r="K1173" s="6">
        <v>2014.0</v>
      </c>
    </row>
    <row r="1174" ht="15.75" customHeight="1">
      <c r="A1174" s="6" t="s">
        <v>3546</v>
      </c>
      <c r="B1174" s="6" t="s">
        <v>3547</v>
      </c>
      <c r="C1174" s="7">
        <v>1.0</v>
      </c>
      <c r="D1174" s="7">
        <v>1.0</v>
      </c>
      <c r="E1174" s="8">
        <v>41919.0</v>
      </c>
      <c r="F1174" s="6" t="s">
        <v>3463</v>
      </c>
      <c r="G1174" s="10" t="s">
        <v>14</v>
      </c>
      <c r="H1174" s="10" t="s">
        <v>20</v>
      </c>
      <c r="I1174" s="10"/>
      <c r="J1174" s="6"/>
      <c r="K1174" s="6">
        <v>2014.0</v>
      </c>
    </row>
    <row r="1175" ht="15.75" customHeight="1">
      <c r="A1175" s="6" t="s">
        <v>3548</v>
      </c>
      <c r="B1175" s="6" t="s">
        <v>2943</v>
      </c>
      <c r="C1175" s="7">
        <v>1.0</v>
      </c>
      <c r="D1175" s="7">
        <v>1.0</v>
      </c>
      <c r="E1175" s="8">
        <v>41925.0</v>
      </c>
      <c r="F1175" s="6" t="s">
        <v>3549</v>
      </c>
      <c r="G1175" s="10" t="s">
        <v>14</v>
      </c>
      <c r="H1175" s="10" t="s">
        <v>20</v>
      </c>
      <c r="I1175" s="10"/>
      <c r="J1175" s="6"/>
      <c r="K1175" s="6">
        <v>2014.0</v>
      </c>
    </row>
    <row r="1176" ht="15.75" customHeight="1">
      <c r="A1176" s="6" t="s">
        <v>3550</v>
      </c>
      <c r="B1176" s="6" t="s">
        <v>3551</v>
      </c>
      <c r="C1176" s="7">
        <v>1.0</v>
      </c>
      <c r="D1176" s="7">
        <v>1.0</v>
      </c>
      <c r="E1176" s="8">
        <v>41921.0</v>
      </c>
      <c r="F1176" s="6" t="s">
        <v>3552</v>
      </c>
      <c r="G1176" s="10" t="s">
        <v>283</v>
      </c>
      <c r="H1176" s="10" t="s">
        <v>3553</v>
      </c>
      <c r="I1176" s="10" t="s">
        <v>3554</v>
      </c>
      <c r="J1176" s="6"/>
      <c r="K1176" s="6">
        <v>2014.0</v>
      </c>
    </row>
    <row r="1177" ht="15.75" customHeight="1">
      <c r="A1177" s="6" t="s">
        <v>3555</v>
      </c>
      <c r="B1177" s="6" t="s">
        <v>688</v>
      </c>
      <c r="C1177" s="7">
        <v>3374.0</v>
      </c>
      <c r="D1177" s="7">
        <v>3374.0</v>
      </c>
      <c r="E1177" s="8">
        <v>41918.0</v>
      </c>
      <c r="F1177" s="6" t="s">
        <v>3556</v>
      </c>
      <c r="G1177" s="10" t="s">
        <v>14</v>
      </c>
      <c r="H1177" s="10" t="s">
        <v>3557</v>
      </c>
      <c r="I1177" s="10" t="s">
        <v>3554</v>
      </c>
      <c r="J1177" s="6"/>
      <c r="K1177" s="6">
        <v>2014.0</v>
      </c>
    </row>
    <row r="1178" ht="15.75" customHeight="1">
      <c r="A1178" s="6" t="s">
        <v>3558</v>
      </c>
      <c r="B1178" s="6" t="s">
        <v>3559</v>
      </c>
      <c r="C1178" s="7">
        <v>46400.0</v>
      </c>
      <c r="D1178" s="7">
        <v>46400.0</v>
      </c>
      <c r="E1178" s="8">
        <v>41935.0</v>
      </c>
      <c r="F1178" s="6" t="s">
        <v>3560</v>
      </c>
      <c r="G1178" s="10" t="s">
        <v>283</v>
      </c>
      <c r="H1178" s="10" t="s">
        <v>3561</v>
      </c>
      <c r="I1178" s="10"/>
      <c r="J1178" s="6"/>
      <c r="K1178" s="6">
        <v>2014.0</v>
      </c>
    </row>
    <row r="1179" ht="15.75" customHeight="1">
      <c r="A1179" s="6" t="s">
        <v>3562</v>
      </c>
      <c r="B1179" s="6" t="s">
        <v>3563</v>
      </c>
      <c r="C1179" s="7">
        <v>1.0</v>
      </c>
      <c r="D1179" s="7">
        <v>1.0</v>
      </c>
      <c r="E1179" s="8">
        <v>41925.0</v>
      </c>
      <c r="F1179" s="6" t="s">
        <v>3564</v>
      </c>
      <c r="G1179" s="10" t="s">
        <v>283</v>
      </c>
      <c r="H1179" s="10" t="s">
        <v>3565</v>
      </c>
      <c r="I1179" s="10" t="s">
        <v>292</v>
      </c>
      <c r="J1179" s="6"/>
      <c r="K1179" s="6">
        <v>2014.0</v>
      </c>
    </row>
    <row r="1180" ht="15.75" customHeight="1">
      <c r="A1180" s="6" t="s">
        <v>3566</v>
      </c>
      <c r="B1180" s="6" t="s">
        <v>3567</v>
      </c>
      <c r="C1180" s="7">
        <v>1.0</v>
      </c>
      <c r="D1180" s="7">
        <v>1.0</v>
      </c>
      <c r="E1180" s="8">
        <v>41970.0</v>
      </c>
      <c r="F1180" s="6" t="s">
        <v>3568</v>
      </c>
      <c r="G1180" s="10" t="s">
        <v>283</v>
      </c>
      <c r="H1180" s="10" t="s">
        <v>3569</v>
      </c>
      <c r="I1180" s="10"/>
      <c r="J1180" s="6"/>
      <c r="K1180" s="6">
        <v>2014.0</v>
      </c>
    </row>
    <row r="1181" ht="15.75" customHeight="1">
      <c r="A1181" s="6" t="s">
        <v>3570</v>
      </c>
      <c r="B1181" s="6" t="s">
        <v>3571</v>
      </c>
      <c r="C1181" s="7">
        <v>1.0</v>
      </c>
      <c r="D1181" s="7">
        <v>1.0</v>
      </c>
      <c r="E1181" s="8">
        <v>41955.0</v>
      </c>
      <c r="F1181" s="6" t="s">
        <v>3572</v>
      </c>
      <c r="G1181" s="10" t="s">
        <v>283</v>
      </c>
      <c r="H1181" s="10" t="s">
        <v>3573</v>
      </c>
      <c r="I1181" s="10" t="s">
        <v>292</v>
      </c>
      <c r="J1181" s="6"/>
      <c r="K1181" s="6">
        <v>2014.0</v>
      </c>
    </row>
    <row r="1182" ht="15.75" customHeight="1">
      <c r="A1182" s="6" t="s">
        <v>3574</v>
      </c>
      <c r="B1182" s="6" t="s">
        <v>3575</v>
      </c>
      <c r="C1182" s="7">
        <v>1.0</v>
      </c>
      <c r="D1182" s="7">
        <v>1.0</v>
      </c>
      <c r="E1182" s="8">
        <v>41950.0</v>
      </c>
      <c r="F1182" s="6" t="s">
        <v>3463</v>
      </c>
      <c r="G1182" s="10" t="s">
        <v>14</v>
      </c>
      <c r="H1182" s="10" t="s">
        <v>20</v>
      </c>
      <c r="I1182" s="10"/>
      <c r="J1182" s="6"/>
      <c r="K1182" s="6">
        <v>2014.0</v>
      </c>
    </row>
    <row r="1183" ht="15.75" customHeight="1">
      <c r="A1183" s="6" t="s">
        <v>3576</v>
      </c>
      <c r="B1183" s="6" t="s">
        <v>3577</v>
      </c>
      <c r="C1183" s="7">
        <v>1.0</v>
      </c>
      <c r="D1183" s="7">
        <v>1.0</v>
      </c>
      <c r="E1183" s="8">
        <v>41950.0</v>
      </c>
      <c r="F1183" s="6" t="s">
        <v>3463</v>
      </c>
      <c r="G1183" s="10" t="s">
        <v>14</v>
      </c>
      <c r="H1183" s="10" t="s">
        <v>20</v>
      </c>
      <c r="I1183" s="10"/>
      <c r="J1183" s="6"/>
      <c r="K1183" s="6">
        <v>2014.0</v>
      </c>
    </row>
    <row r="1184" ht="15.75" customHeight="1">
      <c r="A1184" s="6" t="s">
        <v>3578</v>
      </c>
      <c r="B1184" s="6" t="s">
        <v>3579</v>
      </c>
      <c r="C1184" s="7">
        <v>1.0</v>
      </c>
      <c r="D1184" s="7">
        <v>1.0</v>
      </c>
      <c r="E1184" s="8">
        <v>41955.0</v>
      </c>
      <c r="F1184" s="6" t="s">
        <v>3463</v>
      </c>
      <c r="G1184" s="10" t="s">
        <v>14</v>
      </c>
      <c r="H1184" s="10" t="s">
        <v>20</v>
      </c>
      <c r="I1184" s="10"/>
      <c r="J1184" s="6"/>
      <c r="K1184" s="6">
        <v>2014.0</v>
      </c>
    </row>
    <row r="1185" ht="15.75" customHeight="1">
      <c r="A1185" s="6" t="s">
        <v>3580</v>
      </c>
      <c r="B1185" s="6" t="s">
        <v>2943</v>
      </c>
      <c r="C1185" s="7">
        <f>1+1</f>
        <v>2</v>
      </c>
      <c r="D1185" s="7">
        <v>2.0</v>
      </c>
      <c r="E1185" s="8">
        <v>41997.0</v>
      </c>
      <c r="F1185" s="6" t="s">
        <v>3581</v>
      </c>
      <c r="G1185" s="10" t="s">
        <v>14</v>
      </c>
      <c r="H1185" s="10" t="s">
        <v>20</v>
      </c>
      <c r="I1185" s="10"/>
      <c r="J1185" s="6"/>
      <c r="K1185" s="6">
        <v>2014.0</v>
      </c>
    </row>
    <row r="1186" ht="15.75" customHeight="1">
      <c r="A1186" s="6" t="s">
        <v>3582</v>
      </c>
      <c r="B1186" s="6" t="s">
        <v>2943</v>
      </c>
      <c r="C1186" s="7">
        <f>1+1+1</f>
        <v>3</v>
      </c>
      <c r="D1186" s="7">
        <v>3.0</v>
      </c>
      <c r="E1186" s="8">
        <v>42002.0</v>
      </c>
      <c r="F1186" s="6" t="s">
        <v>3583</v>
      </c>
      <c r="G1186" s="10" t="s">
        <v>14</v>
      </c>
      <c r="H1186" s="10" t="s">
        <v>20</v>
      </c>
      <c r="I1186" s="10"/>
      <c r="J1186" s="6"/>
      <c r="K1186" s="6">
        <v>2014.0</v>
      </c>
    </row>
    <row r="1187" ht="15.75" customHeight="1">
      <c r="A1187" s="6" t="s">
        <v>3584</v>
      </c>
      <c r="B1187" s="6" t="s">
        <v>682</v>
      </c>
      <c r="C1187" s="7">
        <v>3309807.31</v>
      </c>
      <c r="D1187" s="7">
        <v>3309807.31</v>
      </c>
      <c r="E1187" s="8">
        <v>41999.0</v>
      </c>
      <c r="F1187" s="6" t="s">
        <v>3585</v>
      </c>
      <c r="G1187" s="19" t="s">
        <v>14</v>
      </c>
      <c r="H1187" s="10" t="s">
        <v>20</v>
      </c>
      <c r="I1187" s="10"/>
      <c r="J1187" s="6"/>
      <c r="K1187" s="6">
        <v>2014.0</v>
      </c>
    </row>
    <row r="1188" ht="15.75" customHeight="1">
      <c r="A1188" s="6" t="s">
        <v>3586</v>
      </c>
      <c r="B1188" s="6" t="s">
        <v>682</v>
      </c>
      <c r="C1188" s="7">
        <v>6670760.14</v>
      </c>
      <c r="D1188" s="7">
        <v>6670760.140000001</v>
      </c>
      <c r="E1188" s="8">
        <v>41999.0</v>
      </c>
      <c r="F1188" s="6" t="s">
        <v>3587</v>
      </c>
      <c r="G1188" s="19" t="s">
        <v>14</v>
      </c>
      <c r="H1188" s="19" t="s">
        <v>20</v>
      </c>
      <c r="I1188" s="10"/>
      <c r="J1188" s="6"/>
      <c r="K1188" s="6">
        <v>2014.0</v>
      </c>
    </row>
    <row r="1189" ht="15.75" customHeight="1">
      <c r="A1189" s="6" t="s">
        <v>3588</v>
      </c>
      <c r="B1189" s="6" t="s">
        <v>3589</v>
      </c>
      <c r="C1189" s="7">
        <v>1.0</v>
      </c>
      <c r="D1189" s="7">
        <v>1.0</v>
      </c>
      <c r="E1189" s="8">
        <v>42003.0</v>
      </c>
      <c r="F1189" s="6" t="s">
        <v>2845</v>
      </c>
      <c r="G1189" s="10" t="s">
        <v>14</v>
      </c>
      <c r="H1189" s="10" t="s">
        <v>20</v>
      </c>
      <c r="I1189" s="10"/>
      <c r="J1189" s="6"/>
      <c r="K1189" s="6">
        <v>2014.0</v>
      </c>
    </row>
    <row r="1190" ht="15.75" customHeight="1">
      <c r="A1190" s="6" t="s">
        <v>3590</v>
      </c>
      <c r="B1190" s="6" t="s">
        <v>1789</v>
      </c>
      <c r="C1190" s="7">
        <f>182690*1.9281+555</f>
        <v>352799.589</v>
      </c>
      <c r="D1190" s="7">
        <v>352799.59</v>
      </c>
      <c r="E1190" s="8">
        <v>41989.0</v>
      </c>
      <c r="F1190" s="6" t="s">
        <v>3591</v>
      </c>
      <c r="G1190" s="19" t="s">
        <v>283</v>
      </c>
      <c r="H1190" s="10" t="s">
        <v>3592</v>
      </c>
      <c r="I1190" s="10" t="s">
        <v>292</v>
      </c>
      <c r="J1190" s="6"/>
      <c r="K1190" s="6">
        <v>2014.0</v>
      </c>
    </row>
    <row r="1191" ht="15.75" customHeight="1">
      <c r="A1191" s="6" t="s">
        <v>3593</v>
      </c>
      <c r="B1191" s="6" t="s">
        <v>1023</v>
      </c>
      <c r="C1191" s="7">
        <v>50000.0</v>
      </c>
      <c r="D1191" s="7">
        <v>50000.0</v>
      </c>
      <c r="E1191" s="8">
        <v>41975.0</v>
      </c>
      <c r="F1191" s="6" t="s">
        <v>3594</v>
      </c>
      <c r="G1191" s="10" t="s">
        <v>283</v>
      </c>
      <c r="H1191" s="10" t="s">
        <v>3595</v>
      </c>
      <c r="I1191" s="10" t="s">
        <v>292</v>
      </c>
      <c r="J1191" s="6"/>
      <c r="K1191" s="6">
        <v>2014.0</v>
      </c>
    </row>
    <row r="1192" ht="15.75" customHeight="1">
      <c r="A1192" s="6" t="s">
        <v>3596</v>
      </c>
      <c r="B1192" s="6" t="s">
        <v>3597</v>
      </c>
      <c r="C1192" s="7">
        <f>3000000+6000000</f>
        <v>9000000</v>
      </c>
      <c r="D1192" s="7">
        <v>9000000.0</v>
      </c>
      <c r="E1192" s="8">
        <v>41998.0</v>
      </c>
      <c r="F1192" s="6" t="s">
        <v>3598</v>
      </c>
      <c r="G1192" s="10" t="s">
        <v>283</v>
      </c>
      <c r="H1192" s="10" t="s">
        <v>3599</v>
      </c>
      <c r="I1192" s="10" t="s">
        <v>292</v>
      </c>
      <c r="J1192" s="6"/>
      <c r="K1192" s="6">
        <v>2014.0</v>
      </c>
    </row>
    <row r="1193" ht="15.75" customHeight="1">
      <c r="A1193" s="6" t="s">
        <v>3600</v>
      </c>
      <c r="B1193" s="6" t="s">
        <v>3601</v>
      </c>
      <c r="C1193" s="7">
        <v>1.0</v>
      </c>
      <c r="D1193" s="7">
        <v>1.0</v>
      </c>
      <c r="E1193" s="8">
        <v>41974.0</v>
      </c>
      <c r="F1193" s="6" t="s">
        <v>3602</v>
      </c>
      <c r="G1193" s="10" t="s">
        <v>283</v>
      </c>
      <c r="H1193" s="10" t="s">
        <v>3603</v>
      </c>
      <c r="I1193" s="10" t="s">
        <v>3604</v>
      </c>
      <c r="J1193" s="6"/>
      <c r="K1193" s="6">
        <v>2014.0</v>
      </c>
    </row>
    <row r="1194" ht="15.75" customHeight="1">
      <c r="A1194" s="6" t="s">
        <v>3605</v>
      </c>
      <c r="B1194" s="6" t="s">
        <v>3606</v>
      </c>
      <c r="C1194" s="7">
        <v>1.0</v>
      </c>
      <c r="D1194" s="7">
        <v>1.0</v>
      </c>
      <c r="E1194" s="8">
        <v>41997.0</v>
      </c>
      <c r="F1194" s="6" t="s">
        <v>3607</v>
      </c>
      <c r="G1194" s="10" t="s">
        <v>283</v>
      </c>
      <c r="H1194" s="10" t="s">
        <v>3608</v>
      </c>
      <c r="I1194" s="10" t="s">
        <v>292</v>
      </c>
      <c r="J1194" s="6"/>
      <c r="K1194" s="6">
        <v>2014.0</v>
      </c>
    </row>
    <row r="1195" ht="15.75" customHeight="1">
      <c r="A1195" s="6" t="s">
        <v>3609</v>
      </c>
      <c r="B1195" s="6" t="s">
        <v>3610</v>
      </c>
      <c r="C1195" s="7">
        <v>1.0</v>
      </c>
      <c r="D1195" s="7">
        <v>1.0</v>
      </c>
      <c r="E1195" s="8">
        <v>41996.0</v>
      </c>
      <c r="F1195" s="6" t="s">
        <v>3611</v>
      </c>
      <c r="G1195" s="10" t="s">
        <v>283</v>
      </c>
      <c r="H1195" s="10" t="s">
        <v>3612</v>
      </c>
      <c r="I1195" s="10" t="s">
        <v>292</v>
      </c>
      <c r="J1195" s="6"/>
      <c r="K1195" s="6">
        <v>2014.0</v>
      </c>
    </row>
    <row r="1196" ht="15.75" customHeight="1">
      <c r="A1196" s="6" t="s">
        <v>3613</v>
      </c>
      <c r="B1196" s="6" t="s">
        <v>3614</v>
      </c>
      <c r="C1196" s="7">
        <v>1.0</v>
      </c>
      <c r="D1196" s="7">
        <v>1.0</v>
      </c>
      <c r="E1196" s="8">
        <v>41989.0</v>
      </c>
      <c r="F1196" s="6" t="s">
        <v>3615</v>
      </c>
      <c r="G1196" s="10" t="s">
        <v>14</v>
      </c>
      <c r="H1196" s="10" t="s">
        <v>20</v>
      </c>
      <c r="I1196" s="10"/>
      <c r="J1196" s="6"/>
      <c r="K1196" s="6">
        <v>2014.0</v>
      </c>
    </row>
    <row r="1197" ht="15.75" customHeight="1">
      <c r="A1197" s="6" t="s">
        <v>3616</v>
      </c>
      <c r="B1197" s="6" t="s">
        <v>3617</v>
      </c>
      <c r="C1197" s="7">
        <v>1.0</v>
      </c>
      <c r="D1197" s="7">
        <v>1.0</v>
      </c>
      <c r="E1197" s="8">
        <v>41984.0</v>
      </c>
      <c r="F1197" s="6" t="s">
        <v>3618</v>
      </c>
      <c r="G1197" s="10" t="s">
        <v>14</v>
      </c>
      <c r="H1197" s="10" t="s">
        <v>20</v>
      </c>
      <c r="I1197" s="10"/>
      <c r="J1197" s="6"/>
      <c r="K1197" s="6">
        <v>2014.0</v>
      </c>
    </row>
    <row r="1198" ht="15.75" customHeight="1">
      <c r="A1198" s="6" t="s">
        <v>3619</v>
      </c>
      <c r="B1198" s="6" t="s">
        <v>3620</v>
      </c>
      <c r="C1198" s="7">
        <v>69000.0</v>
      </c>
      <c r="D1198" s="7">
        <v>69000.0</v>
      </c>
      <c r="E1198" s="8">
        <v>41982.0</v>
      </c>
      <c r="F1198" s="6" t="s">
        <v>3621</v>
      </c>
      <c r="G1198" s="10" t="s">
        <v>14</v>
      </c>
      <c r="H1198" s="10" t="s">
        <v>20</v>
      </c>
      <c r="I1198" s="10"/>
      <c r="J1198" s="6"/>
      <c r="K1198" s="6">
        <v>2014.0</v>
      </c>
    </row>
    <row r="1199" ht="15.75" customHeight="1">
      <c r="A1199" s="6" t="s">
        <v>3622</v>
      </c>
      <c r="B1199" s="6" t="s">
        <v>3623</v>
      </c>
      <c r="C1199" s="7">
        <v>1.0</v>
      </c>
      <c r="D1199" s="7">
        <v>1.0</v>
      </c>
      <c r="E1199" s="8">
        <v>42003.0</v>
      </c>
      <c r="F1199" s="6" t="s">
        <v>2871</v>
      </c>
      <c r="G1199" s="10" t="s">
        <v>14</v>
      </c>
      <c r="H1199" s="10" t="s">
        <v>20</v>
      </c>
      <c r="I1199" s="10"/>
      <c r="J1199" s="6"/>
      <c r="K1199" s="6">
        <v>2014.0</v>
      </c>
    </row>
    <row r="1200" ht="15.75" customHeight="1">
      <c r="A1200" s="6" t="s">
        <v>3624</v>
      </c>
      <c r="B1200" s="6" t="s">
        <v>3625</v>
      </c>
      <c r="C1200" s="7">
        <v>1.0</v>
      </c>
      <c r="D1200" s="7">
        <v>1.0</v>
      </c>
      <c r="E1200" s="8">
        <v>42003.0</v>
      </c>
      <c r="F1200" s="6" t="s">
        <v>2871</v>
      </c>
      <c r="G1200" s="10" t="s">
        <v>14</v>
      </c>
      <c r="H1200" s="10" t="s">
        <v>20</v>
      </c>
      <c r="I1200" s="10"/>
      <c r="J1200" s="6"/>
      <c r="K1200" s="6">
        <v>2014.0</v>
      </c>
    </row>
    <row r="1201" ht="15.75" customHeight="1">
      <c r="A1201" s="6" t="s">
        <v>3626</v>
      </c>
      <c r="B1201" s="6" t="s">
        <v>3627</v>
      </c>
      <c r="C1201" s="7">
        <v>1.0</v>
      </c>
      <c r="D1201" s="7">
        <v>1.0</v>
      </c>
      <c r="E1201" s="8">
        <v>42003.0</v>
      </c>
      <c r="F1201" s="6" t="s">
        <v>2871</v>
      </c>
      <c r="G1201" s="10" t="s">
        <v>14</v>
      </c>
      <c r="H1201" s="10" t="s">
        <v>20</v>
      </c>
      <c r="I1201" s="10"/>
      <c r="J1201" s="6"/>
      <c r="K1201" s="6">
        <v>2014.0</v>
      </c>
    </row>
    <row r="1202" ht="15.75" customHeight="1">
      <c r="A1202" s="6" t="s">
        <v>3628</v>
      </c>
      <c r="B1202" s="6" t="s">
        <v>3629</v>
      </c>
      <c r="C1202" s="7">
        <v>1.0</v>
      </c>
      <c r="D1202" s="7">
        <v>1.0</v>
      </c>
      <c r="E1202" s="8">
        <v>42002.0</v>
      </c>
      <c r="F1202" s="6" t="s">
        <v>2871</v>
      </c>
      <c r="G1202" s="10" t="s">
        <v>14</v>
      </c>
      <c r="H1202" s="10" t="s">
        <v>20</v>
      </c>
      <c r="I1202" s="10"/>
      <c r="J1202" s="6"/>
      <c r="K1202" s="6">
        <v>2014.0</v>
      </c>
    </row>
    <row r="1203" ht="15.75" customHeight="1">
      <c r="A1203" s="6" t="s">
        <v>3630</v>
      </c>
      <c r="B1203" s="6" t="s">
        <v>3631</v>
      </c>
      <c r="C1203" s="7">
        <v>1.0</v>
      </c>
      <c r="D1203" s="7">
        <v>1.0</v>
      </c>
      <c r="E1203" s="8">
        <v>42002.0</v>
      </c>
      <c r="F1203" s="6" t="s">
        <v>2871</v>
      </c>
      <c r="G1203" s="10" t="s">
        <v>14</v>
      </c>
      <c r="H1203" s="10" t="s">
        <v>20</v>
      </c>
      <c r="I1203" s="10"/>
      <c r="J1203" s="6"/>
      <c r="K1203" s="6">
        <v>2014.0</v>
      </c>
    </row>
    <row r="1204" ht="15.75" customHeight="1">
      <c r="A1204" s="6" t="s">
        <v>3632</v>
      </c>
      <c r="B1204" s="6" t="s">
        <v>3633</v>
      </c>
      <c r="C1204" s="7">
        <v>1.0</v>
      </c>
      <c r="D1204" s="7">
        <v>1.0</v>
      </c>
      <c r="E1204" s="8">
        <v>42003.0</v>
      </c>
      <c r="F1204" s="6" t="s">
        <v>2871</v>
      </c>
      <c r="G1204" s="10" t="s">
        <v>14</v>
      </c>
      <c r="H1204" s="10" t="s">
        <v>20</v>
      </c>
      <c r="I1204" s="10"/>
      <c r="J1204" s="6"/>
      <c r="K1204" s="6">
        <v>2014.0</v>
      </c>
    </row>
    <row r="1205" ht="15.75" customHeight="1">
      <c r="A1205" s="6" t="s">
        <v>3634</v>
      </c>
      <c r="B1205" s="6" t="s">
        <v>3635</v>
      </c>
      <c r="C1205" s="7">
        <v>1.0</v>
      </c>
      <c r="D1205" s="7">
        <v>1.0</v>
      </c>
      <c r="E1205" s="8">
        <v>42003.0</v>
      </c>
      <c r="F1205" s="6" t="s">
        <v>2871</v>
      </c>
      <c r="G1205" s="10" t="s">
        <v>14</v>
      </c>
      <c r="H1205" s="10" t="s">
        <v>20</v>
      </c>
      <c r="I1205" s="10"/>
      <c r="J1205" s="6"/>
      <c r="K1205" s="6">
        <v>2014.0</v>
      </c>
    </row>
    <row r="1206" ht="15.75" customHeight="1">
      <c r="A1206" s="6" t="s">
        <v>3636</v>
      </c>
      <c r="B1206" s="6" t="s">
        <v>3637</v>
      </c>
      <c r="C1206" s="7">
        <v>1.0</v>
      </c>
      <c r="D1206" s="7">
        <v>1.0</v>
      </c>
      <c r="E1206" s="8">
        <v>42003.0</v>
      </c>
      <c r="F1206" s="6" t="s">
        <v>2871</v>
      </c>
      <c r="G1206" s="10" t="s">
        <v>14</v>
      </c>
      <c r="H1206" s="10" t="s">
        <v>20</v>
      </c>
      <c r="I1206" s="10"/>
      <c r="J1206" s="6"/>
      <c r="K1206" s="6">
        <v>2014.0</v>
      </c>
    </row>
    <row r="1207" ht="15.75" customHeight="1">
      <c r="A1207" s="6" t="s">
        <v>3638</v>
      </c>
      <c r="B1207" s="6" t="s">
        <v>3639</v>
      </c>
      <c r="C1207" s="7">
        <v>1.0</v>
      </c>
      <c r="D1207" s="7">
        <v>1.0</v>
      </c>
      <c r="E1207" s="8">
        <v>42003.0</v>
      </c>
      <c r="F1207" s="6" t="s">
        <v>2871</v>
      </c>
      <c r="G1207" s="10" t="s">
        <v>14</v>
      </c>
      <c r="H1207" s="10" t="s">
        <v>20</v>
      </c>
      <c r="I1207" s="10"/>
      <c r="J1207" s="6"/>
      <c r="K1207" s="6">
        <v>2014.0</v>
      </c>
    </row>
    <row r="1208" ht="15.75" customHeight="1">
      <c r="A1208" s="6" t="s">
        <v>3640</v>
      </c>
      <c r="B1208" s="6" t="s">
        <v>3641</v>
      </c>
      <c r="C1208" s="7">
        <v>1.0</v>
      </c>
      <c r="D1208" s="7">
        <v>1.0</v>
      </c>
      <c r="E1208" s="8">
        <v>42002.0</v>
      </c>
      <c r="F1208" s="6" t="s">
        <v>2871</v>
      </c>
      <c r="G1208" s="10" t="s">
        <v>14</v>
      </c>
      <c r="H1208" s="10" t="s">
        <v>20</v>
      </c>
      <c r="I1208" s="10"/>
      <c r="J1208" s="6"/>
      <c r="K1208" s="6">
        <v>2014.0</v>
      </c>
    </row>
    <row r="1209" ht="15.75" customHeight="1">
      <c r="A1209" s="6" t="s">
        <v>3642</v>
      </c>
      <c r="B1209" s="6" t="s">
        <v>3643</v>
      </c>
      <c r="C1209" s="7">
        <v>1.0</v>
      </c>
      <c r="D1209" s="7">
        <v>1.0</v>
      </c>
      <c r="E1209" s="8">
        <v>42002.0</v>
      </c>
      <c r="F1209" s="6" t="s">
        <v>2871</v>
      </c>
      <c r="G1209" s="10" t="s">
        <v>14</v>
      </c>
      <c r="H1209" s="10" t="s">
        <v>20</v>
      </c>
      <c r="I1209" s="10"/>
      <c r="J1209" s="6"/>
      <c r="K1209" s="6">
        <v>2014.0</v>
      </c>
    </row>
    <row r="1210" ht="15.75" customHeight="1">
      <c r="A1210" s="6" t="s">
        <v>3644</v>
      </c>
      <c r="B1210" s="6" t="s">
        <v>3645</v>
      </c>
      <c r="C1210" s="7">
        <v>1.0</v>
      </c>
      <c r="D1210" s="7">
        <v>1.0</v>
      </c>
      <c r="E1210" s="8">
        <v>42002.0</v>
      </c>
      <c r="F1210" s="6" t="s">
        <v>2871</v>
      </c>
      <c r="G1210" s="10" t="s">
        <v>14</v>
      </c>
      <c r="H1210" s="10" t="s">
        <v>20</v>
      </c>
      <c r="I1210" s="10"/>
      <c r="J1210" s="6"/>
      <c r="K1210" s="6">
        <v>2014.0</v>
      </c>
    </row>
    <row r="1211" ht="15.75" customHeight="1">
      <c r="A1211" s="6" t="s">
        <v>3646</v>
      </c>
      <c r="B1211" s="6" t="s">
        <v>3647</v>
      </c>
      <c r="C1211" s="7">
        <v>1.0</v>
      </c>
      <c r="D1211" s="7">
        <v>1.0</v>
      </c>
      <c r="E1211" s="8">
        <v>42002.0</v>
      </c>
      <c r="F1211" s="6" t="s">
        <v>2871</v>
      </c>
      <c r="G1211" s="10" t="s">
        <v>14</v>
      </c>
      <c r="H1211" s="10" t="s">
        <v>20</v>
      </c>
      <c r="I1211" s="10"/>
      <c r="J1211" s="6"/>
      <c r="K1211" s="6">
        <v>2014.0</v>
      </c>
    </row>
    <row r="1212" ht="15.75" customHeight="1">
      <c r="A1212" s="6" t="s">
        <v>3648</v>
      </c>
      <c r="B1212" s="6" t="s">
        <v>3649</v>
      </c>
      <c r="C1212" s="7">
        <v>1.0</v>
      </c>
      <c r="D1212" s="7">
        <v>1.0</v>
      </c>
      <c r="E1212" s="8">
        <v>42002.0</v>
      </c>
      <c r="F1212" s="6" t="s">
        <v>2871</v>
      </c>
      <c r="G1212" s="10" t="s">
        <v>14</v>
      </c>
      <c r="H1212" s="10" t="s">
        <v>20</v>
      </c>
      <c r="I1212" s="10"/>
      <c r="J1212" s="6"/>
      <c r="K1212" s="6">
        <v>2014.0</v>
      </c>
    </row>
    <row r="1213" ht="15.75" customHeight="1">
      <c r="A1213" s="6" t="s">
        <v>3650</v>
      </c>
      <c r="B1213" s="6" t="s">
        <v>3651</v>
      </c>
      <c r="C1213" s="7">
        <v>1.0</v>
      </c>
      <c r="D1213" s="7">
        <v>1.0</v>
      </c>
      <c r="E1213" s="8">
        <v>42002.0</v>
      </c>
      <c r="F1213" s="6" t="s">
        <v>2871</v>
      </c>
      <c r="G1213" s="10" t="s">
        <v>14</v>
      </c>
      <c r="H1213" s="10" t="s">
        <v>20</v>
      </c>
      <c r="I1213" s="10"/>
      <c r="J1213" s="6"/>
      <c r="K1213" s="6">
        <v>2014.0</v>
      </c>
    </row>
    <row r="1214" ht="15.75" customHeight="1">
      <c r="A1214" s="6" t="s">
        <v>3652</v>
      </c>
      <c r="B1214" s="6" t="s">
        <v>3653</v>
      </c>
      <c r="C1214" s="7">
        <v>1.0</v>
      </c>
      <c r="D1214" s="7">
        <v>1.0</v>
      </c>
      <c r="E1214" s="8">
        <v>42002.0</v>
      </c>
      <c r="F1214" s="6" t="s">
        <v>2871</v>
      </c>
      <c r="G1214" s="10" t="s">
        <v>14</v>
      </c>
      <c r="H1214" s="10" t="s">
        <v>20</v>
      </c>
      <c r="I1214" s="10"/>
      <c r="J1214" s="6"/>
      <c r="K1214" s="6">
        <v>2014.0</v>
      </c>
    </row>
    <row r="1215" ht="15.75" customHeight="1">
      <c r="A1215" s="6" t="s">
        <v>3654</v>
      </c>
      <c r="B1215" s="6" t="s">
        <v>3655</v>
      </c>
      <c r="C1215" s="7">
        <v>1.0</v>
      </c>
      <c r="D1215" s="7">
        <v>1.0</v>
      </c>
      <c r="E1215" s="8">
        <v>42002.0</v>
      </c>
      <c r="F1215" s="6" t="s">
        <v>2871</v>
      </c>
      <c r="G1215" s="10" t="s">
        <v>14</v>
      </c>
      <c r="H1215" s="10" t="s">
        <v>20</v>
      </c>
      <c r="I1215" s="10"/>
      <c r="J1215" s="6"/>
      <c r="K1215" s="6">
        <v>2014.0</v>
      </c>
    </row>
    <row r="1216" ht="15.75" customHeight="1">
      <c r="A1216" s="6" t="s">
        <v>3656</v>
      </c>
      <c r="B1216" s="6" t="s">
        <v>3657</v>
      </c>
      <c r="C1216" s="7">
        <v>1.0</v>
      </c>
      <c r="D1216" s="7">
        <v>1.0</v>
      </c>
      <c r="E1216" s="8">
        <v>42002.0</v>
      </c>
      <c r="F1216" s="6" t="s">
        <v>2871</v>
      </c>
      <c r="G1216" s="10" t="s">
        <v>14</v>
      </c>
      <c r="H1216" s="10" t="s">
        <v>20</v>
      </c>
      <c r="I1216" s="10"/>
      <c r="J1216" s="6"/>
      <c r="K1216" s="6">
        <v>2014.0</v>
      </c>
    </row>
    <row r="1217" ht="15.75" customHeight="1">
      <c r="A1217" s="6" t="s">
        <v>3658</v>
      </c>
      <c r="B1217" s="6" t="s">
        <v>3659</v>
      </c>
      <c r="C1217" s="7">
        <v>1.0</v>
      </c>
      <c r="D1217" s="7">
        <v>1.0</v>
      </c>
      <c r="E1217" s="8">
        <v>42003.0</v>
      </c>
      <c r="F1217" s="6" t="s">
        <v>2871</v>
      </c>
      <c r="G1217" s="10" t="s">
        <v>14</v>
      </c>
      <c r="H1217" s="10" t="s">
        <v>20</v>
      </c>
      <c r="I1217" s="10"/>
      <c r="J1217" s="6"/>
      <c r="K1217" s="6">
        <v>2014.0</v>
      </c>
    </row>
    <row r="1218" ht="15.75" customHeight="1">
      <c r="A1218" s="6" t="s">
        <v>3660</v>
      </c>
      <c r="B1218" s="6" t="s">
        <v>3661</v>
      </c>
      <c r="C1218" s="7">
        <f>253756.03*2.4292</f>
        <v>616424.1481</v>
      </c>
      <c r="D1218" s="7">
        <v>616424.13</v>
      </c>
      <c r="E1218" s="8">
        <v>41943.0</v>
      </c>
      <c r="F1218" s="6" t="s">
        <v>3662</v>
      </c>
      <c r="G1218" s="10"/>
      <c r="H1218" s="10"/>
      <c r="I1218" s="10"/>
      <c r="J1218" s="6"/>
      <c r="K1218" s="6">
        <v>2014.0</v>
      </c>
    </row>
    <row r="1219" ht="15.75" customHeight="1">
      <c r="A1219" s="5" t="s">
        <v>3663</v>
      </c>
      <c r="B1219" s="6" t="s">
        <v>3664</v>
      </c>
      <c r="C1219" s="7">
        <v>1.0</v>
      </c>
      <c r="D1219" s="7">
        <v>1.0</v>
      </c>
      <c r="E1219" s="8">
        <v>41289.0</v>
      </c>
      <c r="F1219" s="6" t="s">
        <v>3665</v>
      </c>
      <c r="G1219" s="6" t="s">
        <v>14</v>
      </c>
      <c r="H1219" s="6" t="s">
        <v>20</v>
      </c>
      <c r="I1219" s="6"/>
      <c r="J1219" s="6"/>
      <c r="K1219" s="6">
        <v>2013.0</v>
      </c>
    </row>
    <row r="1220" ht="15.75" customHeight="1">
      <c r="A1220" s="5" t="s">
        <v>3666</v>
      </c>
      <c r="B1220" s="6" t="s">
        <v>3667</v>
      </c>
      <c r="C1220" s="7">
        <v>1.0</v>
      </c>
      <c r="D1220" s="7">
        <v>1.0</v>
      </c>
      <c r="E1220" s="8">
        <v>41289.0</v>
      </c>
      <c r="F1220" s="6" t="s">
        <v>3665</v>
      </c>
      <c r="G1220" s="6" t="s">
        <v>14</v>
      </c>
      <c r="H1220" s="6" t="s">
        <v>20</v>
      </c>
      <c r="I1220" s="6"/>
      <c r="J1220" s="6"/>
      <c r="K1220" s="6">
        <v>2013.0</v>
      </c>
    </row>
    <row r="1221" ht="15.75" customHeight="1">
      <c r="A1221" s="5" t="s">
        <v>3668</v>
      </c>
      <c r="B1221" s="6" t="s">
        <v>3669</v>
      </c>
      <c r="C1221" s="7">
        <v>1.0</v>
      </c>
      <c r="D1221" s="7">
        <v>1.0</v>
      </c>
      <c r="E1221" s="8">
        <v>41289.0</v>
      </c>
      <c r="F1221" s="6" t="s">
        <v>3665</v>
      </c>
      <c r="G1221" s="6" t="s">
        <v>14</v>
      </c>
      <c r="H1221" s="6" t="s">
        <v>20</v>
      </c>
      <c r="I1221" s="6"/>
      <c r="J1221" s="6"/>
      <c r="K1221" s="6">
        <v>2013.0</v>
      </c>
    </row>
    <row r="1222" ht="15.75" customHeight="1">
      <c r="A1222" s="5" t="s">
        <v>3670</v>
      </c>
      <c r="B1222" s="6" t="s">
        <v>3671</v>
      </c>
      <c r="C1222" s="7">
        <v>1.0</v>
      </c>
      <c r="D1222" s="7">
        <v>1.0</v>
      </c>
      <c r="E1222" s="8">
        <v>41289.0</v>
      </c>
      <c r="F1222" s="6" t="s">
        <v>3665</v>
      </c>
      <c r="G1222" s="6" t="s">
        <v>14</v>
      </c>
      <c r="H1222" s="6" t="s">
        <v>20</v>
      </c>
      <c r="I1222" s="6"/>
      <c r="J1222" s="6"/>
      <c r="K1222" s="6">
        <v>2013.0</v>
      </c>
    </row>
    <row r="1223" ht="15.75" customHeight="1">
      <c r="A1223" s="5" t="s">
        <v>3672</v>
      </c>
      <c r="B1223" s="6" t="s">
        <v>3673</v>
      </c>
      <c r="C1223" s="7">
        <v>1.0</v>
      </c>
      <c r="D1223" s="7">
        <v>1.0</v>
      </c>
      <c r="E1223" s="8">
        <v>41289.0</v>
      </c>
      <c r="F1223" s="6" t="s">
        <v>3665</v>
      </c>
      <c r="G1223" s="6" t="s">
        <v>14</v>
      </c>
      <c r="H1223" s="6" t="s">
        <v>20</v>
      </c>
      <c r="I1223" s="6"/>
      <c r="J1223" s="6"/>
      <c r="K1223" s="6">
        <v>2013.0</v>
      </c>
    </row>
    <row r="1224" ht="15.75" customHeight="1">
      <c r="A1224" s="5" t="s">
        <v>3674</v>
      </c>
      <c r="B1224" s="6" t="s">
        <v>3675</v>
      </c>
      <c r="C1224" s="7">
        <v>1.0</v>
      </c>
      <c r="D1224" s="7">
        <v>1.0</v>
      </c>
      <c r="E1224" s="8">
        <v>41289.0</v>
      </c>
      <c r="F1224" s="6" t="s">
        <v>3665</v>
      </c>
      <c r="G1224" s="6" t="s">
        <v>14</v>
      </c>
      <c r="H1224" s="6" t="s">
        <v>20</v>
      </c>
      <c r="I1224" s="6"/>
      <c r="J1224" s="6"/>
      <c r="K1224" s="6">
        <v>2013.0</v>
      </c>
    </row>
    <row r="1225" ht="15.75" customHeight="1">
      <c r="A1225" s="5" t="s">
        <v>3676</v>
      </c>
      <c r="B1225" s="6" t="s">
        <v>3677</v>
      </c>
      <c r="C1225" s="7">
        <v>1.0</v>
      </c>
      <c r="D1225" s="7">
        <v>1.0</v>
      </c>
      <c r="E1225" s="8">
        <v>41289.0</v>
      </c>
      <c r="F1225" s="6" t="s">
        <v>3665</v>
      </c>
      <c r="G1225" s="6" t="s">
        <v>14</v>
      </c>
      <c r="H1225" s="6" t="s">
        <v>20</v>
      </c>
      <c r="I1225" s="6"/>
      <c r="J1225" s="6"/>
      <c r="K1225" s="6">
        <v>2013.0</v>
      </c>
    </row>
    <row r="1226" ht="15.75" customHeight="1">
      <c r="A1226" s="5" t="s">
        <v>3678</v>
      </c>
      <c r="B1226" s="6" t="s">
        <v>3679</v>
      </c>
      <c r="C1226" s="7">
        <v>1.0</v>
      </c>
      <c r="D1226" s="7">
        <v>1.0</v>
      </c>
      <c r="E1226" s="8">
        <v>41289.0</v>
      </c>
      <c r="F1226" s="6" t="s">
        <v>3665</v>
      </c>
      <c r="G1226" s="6" t="s">
        <v>14</v>
      </c>
      <c r="H1226" s="6" t="s">
        <v>20</v>
      </c>
      <c r="I1226" s="6"/>
      <c r="J1226" s="6"/>
      <c r="K1226" s="6">
        <v>2013.0</v>
      </c>
    </row>
    <row r="1227" ht="15.75" customHeight="1">
      <c r="A1227" s="5" t="s">
        <v>3680</v>
      </c>
      <c r="B1227" s="6" t="s">
        <v>3681</v>
      </c>
      <c r="C1227" s="7">
        <v>1.0</v>
      </c>
      <c r="D1227" s="7">
        <v>1.0</v>
      </c>
      <c r="E1227" s="8">
        <v>41295.0</v>
      </c>
      <c r="F1227" s="6" t="s">
        <v>3665</v>
      </c>
      <c r="G1227" s="6" t="s">
        <v>14</v>
      </c>
      <c r="H1227" s="6" t="s">
        <v>20</v>
      </c>
      <c r="I1227" s="6"/>
      <c r="J1227" s="6"/>
      <c r="K1227" s="6">
        <v>2013.0</v>
      </c>
    </row>
    <row r="1228" ht="15.75" customHeight="1">
      <c r="A1228" s="5" t="s">
        <v>3682</v>
      </c>
      <c r="B1228" s="6" t="s">
        <v>3683</v>
      </c>
      <c r="C1228" s="7">
        <v>1.0</v>
      </c>
      <c r="D1228" s="7">
        <v>1.0</v>
      </c>
      <c r="E1228" s="8">
        <v>41283.0</v>
      </c>
      <c r="F1228" s="6" t="s">
        <v>3684</v>
      </c>
      <c r="G1228" s="6" t="s">
        <v>283</v>
      </c>
      <c r="H1228" s="6" t="s">
        <v>3685</v>
      </c>
      <c r="I1228" s="6" t="s">
        <v>613</v>
      </c>
      <c r="J1228" s="6" t="s">
        <v>2673</v>
      </c>
      <c r="K1228" s="6">
        <v>2013.0</v>
      </c>
    </row>
    <row r="1229" ht="15.75" customHeight="1">
      <c r="A1229" s="5" t="s">
        <v>3686</v>
      </c>
      <c r="B1229" s="6" t="s">
        <v>3299</v>
      </c>
      <c r="C1229" s="7">
        <v>284.0</v>
      </c>
      <c r="D1229" s="7">
        <v>284.0</v>
      </c>
      <c r="E1229" s="8"/>
      <c r="F1229" s="6" t="s">
        <v>3687</v>
      </c>
      <c r="G1229" s="6" t="s">
        <v>14</v>
      </c>
      <c r="H1229" s="6" t="s">
        <v>20</v>
      </c>
      <c r="I1229" s="6"/>
      <c r="J1229" s="6"/>
      <c r="K1229" s="6">
        <v>2013.0</v>
      </c>
    </row>
    <row r="1230" ht="15.75" customHeight="1">
      <c r="A1230" s="5" t="s">
        <v>3688</v>
      </c>
      <c r="B1230" s="6" t="s">
        <v>3689</v>
      </c>
      <c r="C1230" s="7">
        <v>1.0</v>
      </c>
      <c r="D1230" s="7">
        <v>1.0</v>
      </c>
      <c r="E1230" s="8">
        <v>41323.0</v>
      </c>
      <c r="F1230" s="6" t="s">
        <v>3690</v>
      </c>
      <c r="G1230" s="6" t="s">
        <v>14</v>
      </c>
      <c r="H1230" s="6" t="s">
        <v>20</v>
      </c>
      <c r="I1230" s="6"/>
      <c r="J1230" s="6"/>
      <c r="K1230" s="6">
        <v>2013.0</v>
      </c>
    </row>
    <row r="1231" ht="15.75" customHeight="1">
      <c r="A1231" s="5" t="s">
        <v>3691</v>
      </c>
      <c r="B1231" s="6" t="s">
        <v>3299</v>
      </c>
      <c r="C1231" s="7">
        <v>156.0</v>
      </c>
      <c r="D1231" s="7">
        <v>156.0</v>
      </c>
      <c r="E1231" s="8"/>
      <c r="F1231" s="6" t="s">
        <v>3692</v>
      </c>
      <c r="G1231" s="6" t="s">
        <v>14</v>
      </c>
      <c r="H1231" s="6" t="s">
        <v>20</v>
      </c>
      <c r="I1231" s="6"/>
      <c r="J1231" s="6"/>
      <c r="K1231" s="6">
        <v>2013.0</v>
      </c>
    </row>
    <row r="1232" ht="15.75" customHeight="1">
      <c r="A1232" s="5" t="s">
        <v>3693</v>
      </c>
      <c r="B1232" s="6" t="s">
        <v>3263</v>
      </c>
      <c r="C1232" s="7">
        <v>1.0</v>
      </c>
      <c r="D1232" s="7">
        <v>1.0</v>
      </c>
      <c r="E1232" s="8">
        <v>41346.0</v>
      </c>
      <c r="F1232" s="6" t="s">
        <v>3694</v>
      </c>
      <c r="G1232" s="6" t="s">
        <v>14</v>
      </c>
      <c r="H1232" s="6" t="s">
        <v>14</v>
      </c>
      <c r="I1232" s="6"/>
      <c r="J1232" s="6"/>
      <c r="K1232" s="6">
        <v>2013.0</v>
      </c>
    </row>
    <row r="1233" ht="15.75" customHeight="1">
      <c r="A1233" s="5" t="s">
        <v>3695</v>
      </c>
      <c r="B1233" s="6" t="s">
        <v>3696</v>
      </c>
      <c r="C1233" s="7">
        <v>10500.0</v>
      </c>
      <c r="D1233" s="7">
        <v>10500.0</v>
      </c>
      <c r="E1233" s="20">
        <v>41407.0</v>
      </c>
      <c r="F1233" s="21" t="s">
        <v>3697</v>
      </c>
      <c r="G1233" s="6" t="s">
        <v>14</v>
      </c>
      <c r="H1233" s="6" t="s">
        <v>3698</v>
      </c>
      <c r="I1233" s="6"/>
      <c r="J1233" s="6"/>
      <c r="K1233" s="6">
        <v>2013.0</v>
      </c>
    </row>
    <row r="1234" ht="15.75" customHeight="1">
      <c r="A1234" s="5" t="s">
        <v>3686</v>
      </c>
      <c r="B1234" s="6" t="s">
        <v>3299</v>
      </c>
      <c r="C1234" s="7">
        <v>494.0</v>
      </c>
      <c r="D1234" s="9">
        <v>494.0</v>
      </c>
      <c r="E1234" s="8"/>
      <c r="F1234" s="6" t="s">
        <v>3699</v>
      </c>
      <c r="G1234" s="6" t="s">
        <v>14</v>
      </c>
      <c r="H1234" s="6" t="s">
        <v>20</v>
      </c>
      <c r="I1234" s="6"/>
      <c r="J1234" s="6"/>
      <c r="K1234" s="6">
        <v>2013.0</v>
      </c>
    </row>
    <row r="1235" ht="15.75" customHeight="1">
      <c r="A1235" s="5" t="s">
        <v>3700</v>
      </c>
      <c r="B1235" s="6" t="s">
        <v>3119</v>
      </c>
      <c r="C1235" s="7">
        <v>250000.0</v>
      </c>
      <c r="D1235" s="9">
        <v>250000.0</v>
      </c>
      <c r="E1235" s="8" t="s">
        <v>3701</v>
      </c>
      <c r="F1235" s="6" t="s">
        <v>3702</v>
      </c>
      <c r="G1235" s="6" t="s">
        <v>14</v>
      </c>
      <c r="H1235" s="6" t="s">
        <v>3121</v>
      </c>
      <c r="I1235" s="6" t="s">
        <v>613</v>
      </c>
      <c r="J1235" s="6" t="s">
        <v>3122</v>
      </c>
      <c r="K1235" s="6">
        <v>2013.0</v>
      </c>
    </row>
    <row r="1236" ht="15.75" customHeight="1">
      <c r="A1236" s="5" t="s">
        <v>3703</v>
      </c>
      <c r="B1236" s="6" t="s">
        <v>3704</v>
      </c>
      <c r="C1236" s="7">
        <v>1460550.0</v>
      </c>
      <c r="D1236" s="9">
        <v>1460550.0</v>
      </c>
      <c r="E1236" s="8" t="s">
        <v>3705</v>
      </c>
      <c r="F1236" s="6" t="s">
        <v>3706</v>
      </c>
      <c r="G1236" s="6"/>
      <c r="H1236" s="6"/>
      <c r="I1236" s="6"/>
      <c r="J1236" s="6"/>
      <c r="K1236" s="6">
        <v>2013.0</v>
      </c>
    </row>
    <row r="1237" ht="15.75" customHeight="1">
      <c r="A1237" s="5" t="s">
        <v>3707</v>
      </c>
      <c r="B1237" s="6" t="s">
        <v>3708</v>
      </c>
      <c r="C1237" s="7">
        <v>1.0</v>
      </c>
      <c r="D1237" s="9">
        <v>1.0</v>
      </c>
      <c r="E1237" s="8">
        <v>41563.0</v>
      </c>
      <c r="F1237" s="6" t="s">
        <v>3709</v>
      </c>
      <c r="G1237" s="6" t="s">
        <v>14</v>
      </c>
      <c r="H1237" s="6" t="s">
        <v>20</v>
      </c>
      <c r="I1237" s="6"/>
      <c r="J1237" s="6"/>
      <c r="K1237" s="6">
        <v>2013.0</v>
      </c>
    </row>
    <row r="1238" ht="15.75" customHeight="1">
      <c r="A1238" s="5" t="s">
        <v>3298</v>
      </c>
      <c r="B1238" s="6" t="s">
        <v>3299</v>
      </c>
      <c r="C1238" s="7">
        <v>489.0</v>
      </c>
      <c r="D1238" s="9">
        <v>489.0</v>
      </c>
      <c r="E1238" s="8"/>
      <c r="F1238" s="6" t="s">
        <v>3710</v>
      </c>
      <c r="G1238" s="6" t="s">
        <v>14</v>
      </c>
      <c r="H1238" s="6" t="s">
        <v>20</v>
      </c>
      <c r="I1238" s="6"/>
      <c r="J1238" s="6"/>
      <c r="K1238" s="6">
        <v>2013.0</v>
      </c>
    </row>
    <row r="1239" ht="15.75" customHeight="1">
      <c r="A1239" s="5" t="s">
        <v>3711</v>
      </c>
      <c r="B1239" s="6" t="s">
        <v>3712</v>
      </c>
      <c r="C1239" s="7">
        <v>1.0</v>
      </c>
      <c r="D1239" s="9">
        <v>1.0</v>
      </c>
      <c r="E1239" s="8">
        <v>41596.0</v>
      </c>
      <c r="F1239" s="6" t="s">
        <v>3713</v>
      </c>
      <c r="G1239" s="6" t="s">
        <v>14</v>
      </c>
      <c r="H1239" s="6" t="s">
        <v>20</v>
      </c>
      <c r="I1239" s="6"/>
      <c r="J1239" s="6"/>
      <c r="K1239" s="6">
        <v>2013.0</v>
      </c>
    </row>
    <row r="1240" ht="15.75" customHeight="1">
      <c r="A1240" s="5" t="s">
        <v>3714</v>
      </c>
      <c r="B1240" s="6" t="s">
        <v>3715</v>
      </c>
      <c r="C1240" s="7">
        <v>1.0</v>
      </c>
      <c r="D1240" s="9">
        <v>1.0</v>
      </c>
      <c r="E1240" s="8">
        <v>41596.0</v>
      </c>
      <c r="F1240" s="6" t="s">
        <v>3713</v>
      </c>
      <c r="G1240" s="6" t="s">
        <v>14</v>
      </c>
      <c r="H1240" s="6" t="s">
        <v>20</v>
      </c>
      <c r="I1240" s="6"/>
      <c r="J1240" s="6"/>
      <c r="K1240" s="6">
        <v>2013.0</v>
      </c>
    </row>
    <row r="1241" ht="15.75" customHeight="1">
      <c r="A1241" s="5" t="s">
        <v>3716</v>
      </c>
      <c r="B1241" s="6" t="s">
        <v>3717</v>
      </c>
      <c r="C1241" s="7">
        <v>1.0</v>
      </c>
      <c r="D1241" s="9">
        <v>1.0</v>
      </c>
      <c r="E1241" s="8">
        <v>41596.0</v>
      </c>
      <c r="F1241" s="6" t="s">
        <v>3713</v>
      </c>
      <c r="G1241" s="6" t="s">
        <v>14</v>
      </c>
      <c r="H1241" s="6" t="s">
        <v>20</v>
      </c>
      <c r="I1241" s="6"/>
      <c r="J1241" s="6"/>
      <c r="K1241" s="6">
        <v>2013.0</v>
      </c>
    </row>
    <row r="1242" ht="15.75" customHeight="1">
      <c r="A1242" s="5" t="s">
        <v>3718</v>
      </c>
      <c r="B1242" s="6" t="s">
        <v>3719</v>
      </c>
      <c r="C1242" s="7">
        <v>1.0</v>
      </c>
      <c r="D1242" s="9">
        <v>1.0</v>
      </c>
      <c r="E1242" s="8">
        <v>41596.0</v>
      </c>
      <c r="F1242" s="6" t="s">
        <v>3713</v>
      </c>
      <c r="G1242" s="6" t="s">
        <v>14</v>
      </c>
      <c r="H1242" s="6" t="s">
        <v>20</v>
      </c>
      <c r="I1242" s="6"/>
      <c r="J1242" s="6"/>
      <c r="K1242" s="6">
        <v>2013.0</v>
      </c>
    </row>
    <row r="1243" ht="15.75" customHeight="1">
      <c r="A1243" s="5" t="s">
        <v>3720</v>
      </c>
      <c r="B1243" s="6" t="s">
        <v>3721</v>
      </c>
      <c r="C1243" s="7">
        <v>1.0</v>
      </c>
      <c r="D1243" s="9">
        <v>1.0</v>
      </c>
      <c r="E1243" s="8">
        <v>41596.0</v>
      </c>
      <c r="F1243" s="6" t="s">
        <v>3713</v>
      </c>
      <c r="G1243" s="6" t="s">
        <v>14</v>
      </c>
      <c r="H1243" s="6" t="s">
        <v>20</v>
      </c>
      <c r="I1243" s="6"/>
      <c r="J1243" s="6"/>
      <c r="K1243" s="6">
        <v>2013.0</v>
      </c>
    </row>
    <row r="1244" ht="15.75" customHeight="1">
      <c r="A1244" s="5" t="s">
        <v>3722</v>
      </c>
      <c r="B1244" s="6" t="s">
        <v>3723</v>
      </c>
      <c r="C1244" s="7">
        <v>1.0</v>
      </c>
      <c r="D1244" s="9">
        <v>1.0</v>
      </c>
      <c r="E1244" s="8">
        <v>41596.0</v>
      </c>
      <c r="F1244" s="6" t="s">
        <v>3713</v>
      </c>
      <c r="G1244" s="6" t="s">
        <v>14</v>
      </c>
      <c r="H1244" s="6" t="s">
        <v>20</v>
      </c>
      <c r="I1244" s="6"/>
      <c r="J1244" s="6"/>
      <c r="K1244" s="6">
        <v>2013.0</v>
      </c>
    </row>
    <row r="1245" ht="18.0" customHeight="1">
      <c r="A1245" s="5" t="s">
        <v>3724</v>
      </c>
      <c r="B1245" s="6" t="s">
        <v>3725</v>
      </c>
      <c r="C1245" s="7">
        <v>1.0</v>
      </c>
      <c r="D1245" s="9">
        <v>1.0</v>
      </c>
      <c r="E1245" s="8">
        <v>41596.0</v>
      </c>
      <c r="F1245" s="6" t="s">
        <v>3713</v>
      </c>
      <c r="G1245" s="6" t="s">
        <v>14</v>
      </c>
      <c r="H1245" s="6" t="s">
        <v>20</v>
      </c>
      <c r="I1245" s="6"/>
      <c r="J1245" s="6"/>
      <c r="K1245" s="6">
        <v>2013.0</v>
      </c>
    </row>
    <row r="1246" ht="15.75" customHeight="1">
      <c r="A1246" s="5" t="s">
        <v>3726</v>
      </c>
      <c r="B1246" s="6" t="s">
        <v>3727</v>
      </c>
      <c r="C1246" s="7">
        <v>1.0</v>
      </c>
      <c r="D1246" s="9">
        <v>1.0</v>
      </c>
      <c r="E1246" s="8">
        <v>41596.0</v>
      </c>
      <c r="F1246" s="6" t="s">
        <v>3713</v>
      </c>
      <c r="G1246" s="6" t="s">
        <v>14</v>
      </c>
      <c r="H1246" s="6" t="s">
        <v>20</v>
      </c>
      <c r="I1246" s="6"/>
      <c r="J1246" s="6"/>
      <c r="K1246" s="6">
        <v>2013.0</v>
      </c>
    </row>
    <row r="1247" ht="15.75" customHeight="1">
      <c r="A1247" s="5" t="s">
        <v>3728</v>
      </c>
      <c r="B1247" s="6" t="s">
        <v>3729</v>
      </c>
      <c r="C1247" s="7">
        <v>1.0</v>
      </c>
      <c r="D1247" s="9">
        <v>1.0</v>
      </c>
      <c r="E1247" s="8">
        <v>41597.0</v>
      </c>
      <c r="F1247" s="6" t="s">
        <v>3713</v>
      </c>
      <c r="G1247" s="6" t="s">
        <v>14</v>
      </c>
      <c r="H1247" s="6" t="s">
        <v>20</v>
      </c>
      <c r="I1247" s="6"/>
      <c r="J1247" s="6"/>
      <c r="K1247" s="6">
        <v>2013.0</v>
      </c>
    </row>
    <row r="1248" ht="15.75" customHeight="1">
      <c r="A1248" s="5" t="s">
        <v>3730</v>
      </c>
      <c r="B1248" s="6" t="s">
        <v>3731</v>
      </c>
      <c r="C1248" s="7">
        <v>1.0</v>
      </c>
      <c r="D1248" s="9">
        <v>1.0</v>
      </c>
      <c r="E1248" s="8">
        <v>41596.0</v>
      </c>
      <c r="F1248" s="6" t="s">
        <v>3732</v>
      </c>
      <c r="G1248" s="6" t="s">
        <v>14</v>
      </c>
      <c r="H1248" s="6" t="s">
        <v>20</v>
      </c>
      <c r="I1248" s="6"/>
      <c r="J1248" s="6"/>
      <c r="K1248" s="6">
        <v>2013.0</v>
      </c>
    </row>
    <row r="1249" ht="15.75" customHeight="1">
      <c r="A1249" s="5" t="s">
        <v>3733</v>
      </c>
      <c r="B1249" s="6" t="s">
        <v>3734</v>
      </c>
      <c r="C1249" s="7">
        <v>1.0</v>
      </c>
      <c r="D1249" s="9">
        <v>1.0</v>
      </c>
      <c r="E1249" s="8">
        <v>41597.0</v>
      </c>
      <c r="F1249" s="6" t="s">
        <v>3735</v>
      </c>
      <c r="G1249" s="6" t="s">
        <v>14</v>
      </c>
      <c r="H1249" s="6" t="s">
        <v>20</v>
      </c>
      <c r="I1249" s="6"/>
      <c r="J1249" s="6"/>
      <c r="K1249" s="6">
        <v>2013.0</v>
      </c>
    </row>
    <row r="1250" ht="15.75" customHeight="1">
      <c r="A1250" s="5" t="s">
        <v>3736</v>
      </c>
      <c r="B1250" s="6" t="s">
        <v>3737</v>
      </c>
      <c r="C1250" s="7">
        <v>1.0</v>
      </c>
      <c r="D1250" s="9">
        <v>1.0</v>
      </c>
      <c r="E1250" s="8">
        <v>41597.0</v>
      </c>
      <c r="F1250" s="6" t="s">
        <v>3738</v>
      </c>
      <c r="G1250" s="6" t="s">
        <v>14</v>
      </c>
      <c r="H1250" s="6" t="s">
        <v>20</v>
      </c>
      <c r="I1250" s="6"/>
      <c r="J1250" s="6"/>
      <c r="K1250" s="6">
        <v>2013.0</v>
      </c>
    </row>
    <row r="1251" ht="15.75" customHeight="1">
      <c r="A1251" s="5" t="s">
        <v>3739</v>
      </c>
      <c r="B1251" s="6" t="s">
        <v>3740</v>
      </c>
      <c r="C1251" s="7">
        <v>838.0</v>
      </c>
      <c r="D1251" s="9">
        <v>838.0</v>
      </c>
      <c r="E1251" s="8"/>
      <c r="F1251" s="6" t="s">
        <v>3741</v>
      </c>
      <c r="G1251" s="6" t="s">
        <v>14</v>
      </c>
      <c r="H1251" s="6" t="s">
        <v>20</v>
      </c>
      <c r="I1251" s="6"/>
      <c r="J1251" s="6"/>
      <c r="K1251" s="6">
        <v>2013.0</v>
      </c>
    </row>
    <row r="1252" ht="15.75" customHeight="1">
      <c r="A1252" s="5" t="s">
        <v>3742</v>
      </c>
      <c r="B1252" s="6" t="s">
        <v>3743</v>
      </c>
      <c r="C1252" s="7">
        <v>1712.3</v>
      </c>
      <c r="D1252" s="9">
        <v>1712.3</v>
      </c>
      <c r="E1252" s="8">
        <v>41617.0</v>
      </c>
      <c r="F1252" s="6" t="s">
        <v>3744</v>
      </c>
      <c r="G1252" s="6" t="s">
        <v>14</v>
      </c>
      <c r="H1252" s="6" t="s">
        <v>20</v>
      </c>
      <c r="I1252" s="6"/>
      <c r="J1252" s="6"/>
      <c r="K1252" s="6">
        <v>2013.0</v>
      </c>
    </row>
    <row r="1253" ht="15.75" customHeight="1">
      <c r="A1253" s="5" t="s">
        <v>3745</v>
      </c>
      <c r="B1253" s="6" t="s">
        <v>3746</v>
      </c>
      <c r="C1253" s="7">
        <v>1722.8</v>
      </c>
      <c r="D1253" s="9">
        <v>1722.8</v>
      </c>
      <c r="E1253" s="8">
        <v>41617.0</v>
      </c>
      <c r="F1253" s="6" t="s">
        <v>3747</v>
      </c>
      <c r="G1253" s="6" t="s">
        <v>14</v>
      </c>
      <c r="H1253" s="6" t="s">
        <v>3748</v>
      </c>
      <c r="I1253" s="6" t="s">
        <v>292</v>
      </c>
      <c r="J1253" s="6"/>
      <c r="K1253" s="6">
        <v>2013.0</v>
      </c>
    </row>
    <row r="1254" ht="15.75" customHeight="1">
      <c r="A1254" s="5" t="s">
        <v>3749</v>
      </c>
      <c r="B1254" s="6" t="s">
        <v>3750</v>
      </c>
      <c r="C1254" s="7">
        <v>1709.0</v>
      </c>
      <c r="D1254" s="9">
        <v>1709.0</v>
      </c>
      <c r="E1254" s="8">
        <v>41617.0</v>
      </c>
      <c r="F1254" s="6" t="s">
        <v>3751</v>
      </c>
      <c r="G1254" s="6" t="s">
        <v>14</v>
      </c>
      <c r="H1254" s="6" t="s">
        <v>3752</v>
      </c>
      <c r="I1254" s="6" t="s">
        <v>292</v>
      </c>
      <c r="J1254" s="6"/>
      <c r="K1254" s="6">
        <v>2013.0</v>
      </c>
    </row>
    <row r="1255" ht="15.75" customHeight="1">
      <c r="A1255" s="5" t="s">
        <v>3753</v>
      </c>
      <c r="B1255" s="6" t="s">
        <v>3263</v>
      </c>
      <c r="C1255" s="7">
        <v>1.0</v>
      </c>
      <c r="D1255" s="9">
        <v>1.0</v>
      </c>
      <c r="E1255" s="8">
        <v>41634.0</v>
      </c>
      <c r="F1255" s="6" t="s">
        <v>3754</v>
      </c>
      <c r="G1255" s="6" t="s">
        <v>14</v>
      </c>
      <c r="H1255" s="6" t="s">
        <v>20</v>
      </c>
      <c r="I1255" s="6"/>
      <c r="J1255" s="6"/>
      <c r="K1255" s="6">
        <v>2013.0</v>
      </c>
    </row>
    <row r="1256" ht="15.75" customHeight="1">
      <c r="A1256" s="10" t="s">
        <v>3755</v>
      </c>
      <c r="B1256" s="6" t="s">
        <v>3756</v>
      </c>
      <c r="C1256" s="6" t="s">
        <v>3757</v>
      </c>
      <c r="D1256" s="22">
        <v>100000.0</v>
      </c>
      <c r="E1256" s="6" t="s">
        <v>3758</v>
      </c>
      <c r="F1256" s="6" t="s">
        <v>3759</v>
      </c>
      <c r="G1256" s="17"/>
      <c r="H1256" s="10" t="s">
        <v>3760</v>
      </c>
      <c r="I1256" s="10" t="s">
        <v>1021</v>
      </c>
      <c r="J1256" s="10"/>
      <c r="K1256" s="6">
        <v>2020.0</v>
      </c>
    </row>
    <row r="1257" ht="15.75" customHeight="1">
      <c r="A1257" s="10" t="s">
        <v>3761</v>
      </c>
      <c r="B1257" s="6" t="s">
        <v>3762</v>
      </c>
      <c r="C1257" s="6" t="s">
        <v>3763</v>
      </c>
      <c r="D1257" s="22">
        <v>1.0</v>
      </c>
      <c r="E1257" s="6" t="s">
        <v>3764</v>
      </c>
      <c r="F1257" s="6" t="s">
        <v>3765</v>
      </c>
      <c r="G1257" s="17"/>
      <c r="H1257" s="10" t="s">
        <v>3766</v>
      </c>
      <c r="I1257" s="10" t="s">
        <v>1021</v>
      </c>
      <c r="J1257" s="10"/>
      <c r="K1257" s="6">
        <v>2020.0</v>
      </c>
    </row>
    <row r="1258" ht="15.75" customHeight="1">
      <c r="A1258" s="10" t="s">
        <v>3767</v>
      </c>
      <c r="B1258" s="6" t="s">
        <v>3768</v>
      </c>
      <c r="C1258" s="6" t="s">
        <v>3763</v>
      </c>
      <c r="D1258" s="22">
        <v>1.0</v>
      </c>
      <c r="E1258" s="6" t="s">
        <v>3764</v>
      </c>
      <c r="F1258" s="6" t="s">
        <v>3769</v>
      </c>
      <c r="G1258" s="17"/>
      <c r="H1258" s="10" t="s">
        <v>3766</v>
      </c>
      <c r="I1258" s="10" t="s">
        <v>1021</v>
      </c>
      <c r="J1258" s="10"/>
      <c r="K1258" s="6">
        <v>2020.0</v>
      </c>
    </row>
    <row r="1259" ht="15.75" customHeight="1">
      <c r="A1259" s="10" t="s">
        <v>3770</v>
      </c>
      <c r="B1259" s="6" t="s">
        <v>3771</v>
      </c>
      <c r="C1259" s="6" t="s">
        <v>3772</v>
      </c>
      <c r="D1259" s="22">
        <v>1.0</v>
      </c>
      <c r="E1259" s="6" t="s">
        <v>3773</v>
      </c>
      <c r="F1259" s="6" t="s">
        <v>3774</v>
      </c>
      <c r="G1259" s="17"/>
      <c r="H1259" s="10" t="s">
        <v>3766</v>
      </c>
      <c r="I1259" s="10" t="s">
        <v>1021</v>
      </c>
      <c r="J1259" s="10"/>
      <c r="K1259" s="6">
        <v>2020.0</v>
      </c>
    </row>
    <row r="1260" ht="15.75" customHeight="1">
      <c r="A1260" s="10" t="s">
        <v>3775</v>
      </c>
      <c r="B1260" s="6" t="s">
        <v>3776</v>
      </c>
      <c r="C1260" s="6" t="s">
        <v>3763</v>
      </c>
      <c r="D1260" s="22">
        <v>1.0</v>
      </c>
      <c r="E1260" s="6"/>
      <c r="F1260" s="6" t="s">
        <v>3777</v>
      </c>
      <c r="G1260" s="17"/>
      <c r="H1260" s="10"/>
      <c r="I1260" s="10"/>
      <c r="J1260" s="10"/>
      <c r="K1260" s="6">
        <v>2020.0</v>
      </c>
    </row>
    <row r="1261" ht="15.75" customHeight="1">
      <c r="A1261" s="10" t="s">
        <v>3778</v>
      </c>
      <c r="B1261" s="6" t="s">
        <v>3779</v>
      </c>
      <c r="C1261" s="6" t="s">
        <v>3780</v>
      </c>
      <c r="D1261" s="22">
        <v>6154370.17</v>
      </c>
      <c r="E1261" s="6" t="s">
        <v>3781</v>
      </c>
      <c r="F1261" s="6" t="s">
        <v>3782</v>
      </c>
      <c r="G1261" s="17"/>
      <c r="H1261" s="10" t="s">
        <v>3783</v>
      </c>
      <c r="I1261" s="10" t="s">
        <v>3784</v>
      </c>
      <c r="J1261" s="10"/>
      <c r="K1261" s="6">
        <v>2020.0</v>
      </c>
    </row>
    <row r="1262" ht="15.75" customHeight="1">
      <c r="A1262" s="10" t="s">
        <v>3785</v>
      </c>
      <c r="B1262" s="6" t="s">
        <v>3786</v>
      </c>
      <c r="C1262" s="6" t="s">
        <v>3787</v>
      </c>
      <c r="D1262" s="22">
        <v>3696.0</v>
      </c>
      <c r="E1262" s="6" t="s">
        <v>3788</v>
      </c>
      <c r="F1262" s="6" t="s">
        <v>3789</v>
      </c>
      <c r="G1262" s="17"/>
      <c r="H1262" s="10" t="s">
        <v>3790</v>
      </c>
      <c r="I1262" s="10" t="s">
        <v>3791</v>
      </c>
      <c r="J1262" s="10"/>
      <c r="K1262" s="6">
        <v>2020.0</v>
      </c>
    </row>
    <row r="1263" ht="15.75" customHeight="1">
      <c r="A1263" s="10" t="s">
        <v>3792</v>
      </c>
      <c r="B1263" s="6" t="s">
        <v>3793</v>
      </c>
      <c r="C1263" s="6" t="s">
        <v>3794</v>
      </c>
      <c r="D1263" s="22">
        <v>461595.0</v>
      </c>
      <c r="E1263" s="6" t="s">
        <v>3795</v>
      </c>
      <c r="F1263" s="6" t="s">
        <v>3796</v>
      </c>
      <c r="G1263" s="17"/>
      <c r="H1263" s="10" t="s">
        <v>3797</v>
      </c>
      <c r="I1263" s="10" t="s">
        <v>3798</v>
      </c>
      <c r="J1263" s="10"/>
      <c r="K1263" s="6">
        <v>2020.0</v>
      </c>
    </row>
    <row r="1264" ht="15.75" customHeight="1">
      <c r="A1264" s="10" t="s">
        <v>3799</v>
      </c>
      <c r="B1264" s="6" t="s">
        <v>3800</v>
      </c>
      <c r="C1264" s="6" t="s">
        <v>3801</v>
      </c>
      <c r="D1264" s="22">
        <v>47650.0</v>
      </c>
      <c r="E1264" s="6" t="s">
        <v>3802</v>
      </c>
      <c r="F1264" s="6" t="s">
        <v>3803</v>
      </c>
      <c r="G1264" s="17"/>
      <c r="H1264" s="10" t="s">
        <v>3804</v>
      </c>
      <c r="I1264" s="10" t="s">
        <v>292</v>
      </c>
      <c r="J1264" s="10"/>
      <c r="K1264" s="6">
        <v>2020.0</v>
      </c>
    </row>
    <row r="1265" ht="15.75" customHeight="1">
      <c r="A1265" s="10" t="s">
        <v>3805</v>
      </c>
      <c r="B1265" s="6" t="s">
        <v>3806</v>
      </c>
      <c r="C1265" s="6" t="s">
        <v>3807</v>
      </c>
      <c r="D1265" s="22">
        <v>19700.0</v>
      </c>
      <c r="E1265" s="6" t="s">
        <v>3808</v>
      </c>
      <c r="F1265" s="6" t="s">
        <v>3809</v>
      </c>
      <c r="G1265" s="17"/>
      <c r="H1265" s="10" t="s">
        <v>3810</v>
      </c>
      <c r="I1265" s="10" t="s">
        <v>3811</v>
      </c>
      <c r="J1265" s="10"/>
      <c r="K1265" s="6">
        <v>2020.0</v>
      </c>
    </row>
    <row r="1266" ht="15.75" customHeight="1">
      <c r="A1266" s="10" t="s">
        <v>3812</v>
      </c>
      <c r="B1266" s="6" t="s">
        <v>3813</v>
      </c>
      <c r="C1266" s="6" t="s">
        <v>3814</v>
      </c>
      <c r="D1266" s="22">
        <v>42.0</v>
      </c>
      <c r="E1266" s="6" t="s">
        <v>3815</v>
      </c>
      <c r="F1266" s="6" t="s">
        <v>3816</v>
      </c>
      <c r="G1266" s="17"/>
      <c r="H1266" s="10" t="s">
        <v>3817</v>
      </c>
      <c r="I1266" s="10" t="s">
        <v>3818</v>
      </c>
      <c r="J1266" s="10"/>
      <c r="K1266" s="6">
        <v>2020.0</v>
      </c>
    </row>
    <row r="1267" ht="15.75" customHeight="1">
      <c r="A1267" s="10" t="s">
        <v>3819</v>
      </c>
      <c r="B1267" s="6" t="s">
        <v>3820</v>
      </c>
      <c r="C1267" s="6" t="s">
        <v>3821</v>
      </c>
      <c r="D1267" s="22">
        <v>9363.0</v>
      </c>
      <c r="E1267" s="6" t="s">
        <v>3822</v>
      </c>
      <c r="F1267" s="6" t="s">
        <v>3823</v>
      </c>
      <c r="G1267" s="17"/>
      <c r="H1267" s="10" t="s">
        <v>3824</v>
      </c>
      <c r="I1267" s="10" t="s">
        <v>3825</v>
      </c>
      <c r="J1267" s="10"/>
      <c r="K1267" s="6">
        <v>2020.0</v>
      </c>
    </row>
    <row r="1268" ht="15.75" customHeight="1">
      <c r="A1268" s="10" t="s">
        <v>3826</v>
      </c>
      <c r="B1268" s="6" t="s">
        <v>3827</v>
      </c>
      <c r="C1268" s="6" t="s">
        <v>3763</v>
      </c>
      <c r="D1268" s="22">
        <v>1.0</v>
      </c>
      <c r="E1268" s="6" t="s">
        <v>3828</v>
      </c>
      <c r="F1268" s="6" t="s">
        <v>3829</v>
      </c>
      <c r="G1268" s="17"/>
      <c r="H1268" s="10" t="s">
        <v>3830</v>
      </c>
      <c r="I1268" s="10" t="s">
        <v>3831</v>
      </c>
      <c r="J1268" s="10"/>
      <c r="K1268" s="6">
        <v>2020.0</v>
      </c>
    </row>
    <row r="1269" ht="15.75" customHeight="1">
      <c r="A1269" s="10" t="s">
        <v>3832</v>
      </c>
      <c r="B1269" s="6" t="s">
        <v>3833</v>
      </c>
      <c r="C1269" s="6" t="s">
        <v>3834</v>
      </c>
      <c r="D1269" s="22">
        <v>2700.0</v>
      </c>
      <c r="E1269" s="6" t="s">
        <v>3822</v>
      </c>
      <c r="F1269" s="6" t="s">
        <v>3835</v>
      </c>
      <c r="G1269" s="17"/>
      <c r="H1269" s="10" t="s">
        <v>3836</v>
      </c>
      <c r="I1269" s="10" t="s">
        <v>3837</v>
      </c>
      <c r="J1269" s="10"/>
      <c r="K1269" s="6">
        <v>2020.0</v>
      </c>
    </row>
    <row r="1270" ht="15.75" customHeight="1">
      <c r="A1270" s="10" t="s">
        <v>3838</v>
      </c>
      <c r="B1270" s="6" t="s">
        <v>3839</v>
      </c>
      <c r="C1270" s="6" t="s">
        <v>3840</v>
      </c>
      <c r="D1270" s="22">
        <v>6103516.99</v>
      </c>
      <c r="E1270" s="6"/>
      <c r="F1270" s="6" t="s">
        <v>3841</v>
      </c>
      <c r="G1270" s="17"/>
      <c r="H1270" s="10" t="s">
        <v>3842</v>
      </c>
      <c r="I1270" s="10"/>
      <c r="J1270" s="10"/>
      <c r="K1270" s="6">
        <v>2020.0</v>
      </c>
    </row>
    <row r="1271" ht="15.75" customHeight="1">
      <c r="A1271" s="10" t="s">
        <v>3843</v>
      </c>
      <c r="B1271" s="6" t="s">
        <v>3844</v>
      </c>
      <c r="C1271" s="6" t="s">
        <v>3845</v>
      </c>
      <c r="D1271" s="22">
        <v>7242.0</v>
      </c>
      <c r="E1271" s="6" t="s">
        <v>3846</v>
      </c>
      <c r="F1271" s="6" t="s">
        <v>3847</v>
      </c>
      <c r="G1271" s="17"/>
      <c r="H1271" s="10" t="s">
        <v>3848</v>
      </c>
      <c r="I1271" s="10" t="s">
        <v>1021</v>
      </c>
      <c r="J1271" s="10"/>
      <c r="K1271" s="6">
        <v>2020.0</v>
      </c>
    </row>
    <row r="1272" ht="15.75" customHeight="1">
      <c r="A1272" s="10" t="s">
        <v>3849</v>
      </c>
      <c r="B1272" s="6" t="s">
        <v>3850</v>
      </c>
      <c r="C1272" s="6" t="s">
        <v>3851</v>
      </c>
      <c r="D1272" s="22">
        <v>43200.0</v>
      </c>
      <c r="E1272" s="6" t="s">
        <v>3852</v>
      </c>
      <c r="F1272" s="6" t="s">
        <v>3853</v>
      </c>
      <c r="G1272" s="17"/>
      <c r="H1272" s="10" t="s">
        <v>3854</v>
      </c>
      <c r="I1272" s="10" t="s">
        <v>3855</v>
      </c>
      <c r="J1272" s="10"/>
      <c r="K1272" s="6">
        <v>2020.0</v>
      </c>
    </row>
    <row r="1273" ht="15.75" customHeight="1">
      <c r="A1273" s="10" t="s">
        <v>3856</v>
      </c>
      <c r="B1273" s="6" t="s">
        <v>3820</v>
      </c>
      <c r="C1273" s="6" t="s">
        <v>3857</v>
      </c>
      <c r="D1273" s="22">
        <v>2000.0</v>
      </c>
      <c r="E1273" s="6" t="s">
        <v>3764</v>
      </c>
      <c r="F1273" s="6" t="s">
        <v>3858</v>
      </c>
      <c r="G1273" s="17"/>
      <c r="H1273" s="10" t="s">
        <v>3859</v>
      </c>
      <c r="I1273" s="10" t="s">
        <v>1021</v>
      </c>
      <c r="J1273" s="10"/>
      <c r="K1273" s="6">
        <v>2020.0</v>
      </c>
    </row>
    <row r="1274" ht="15.75" customHeight="1">
      <c r="A1274" s="10" t="s">
        <v>3860</v>
      </c>
      <c r="B1274" s="6" t="s">
        <v>3861</v>
      </c>
      <c r="C1274" s="6" t="s">
        <v>3862</v>
      </c>
      <c r="D1274" s="22">
        <v>2024.0</v>
      </c>
      <c r="E1274" s="6" t="s">
        <v>3863</v>
      </c>
      <c r="F1274" s="6" t="s">
        <v>3864</v>
      </c>
      <c r="G1274" s="17"/>
      <c r="H1274" s="10" t="s">
        <v>3865</v>
      </c>
      <c r="I1274" s="10" t="s">
        <v>3866</v>
      </c>
      <c r="J1274" s="10" t="s">
        <v>3867</v>
      </c>
      <c r="K1274" s="6">
        <v>2020.0</v>
      </c>
    </row>
    <row r="1275" ht="15.75" customHeight="1">
      <c r="A1275" s="10" t="s">
        <v>3868</v>
      </c>
      <c r="B1275" s="6" t="s">
        <v>3839</v>
      </c>
      <c r="C1275" s="6" t="s">
        <v>3869</v>
      </c>
      <c r="D1275" s="22">
        <v>4004939.45</v>
      </c>
      <c r="E1275" s="6" t="s">
        <v>3870</v>
      </c>
      <c r="F1275" s="6" t="s">
        <v>3871</v>
      </c>
      <c r="G1275" s="17"/>
      <c r="H1275" s="10" t="s">
        <v>3872</v>
      </c>
      <c r="I1275" s="10" t="s">
        <v>3784</v>
      </c>
      <c r="J1275" s="10"/>
      <c r="K1275" s="6">
        <v>2020.0</v>
      </c>
    </row>
    <row r="1276" ht="15.75" customHeight="1">
      <c r="A1276" s="10" t="s">
        <v>3873</v>
      </c>
      <c r="B1276" s="6" t="s">
        <v>3874</v>
      </c>
      <c r="C1276" s="6" t="s">
        <v>3875</v>
      </c>
      <c r="D1276" s="22">
        <v>24400.0</v>
      </c>
      <c r="E1276" s="6" t="s">
        <v>3876</v>
      </c>
      <c r="F1276" s="6" t="s">
        <v>3877</v>
      </c>
      <c r="G1276" s="17"/>
      <c r="H1276" s="10" t="s">
        <v>3878</v>
      </c>
      <c r="I1276" s="10" t="s">
        <v>3811</v>
      </c>
      <c r="J1276" s="10"/>
      <c r="K1276" s="6">
        <v>2020.0</v>
      </c>
    </row>
    <row r="1277" ht="15.75" customHeight="1">
      <c r="A1277" s="10" t="s">
        <v>3879</v>
      </c>
      <c r="B1277" s="6" t="s">
        <v>3880</v>
      </c>
      <c r="C1277" s="6" t="s">
        <v>3881</v>
      </c>
      <c r="D1277" s="22">
        <v>500000.0</v>
      </c>
      <c r="E1277" s="6" t="s">
        <v>3882</v>
      </c>
      <c r="F1277" s="6" t="s">
        <v>3883</v>
      </c>
      <c r="G1277" s="17"/>
      <c r="H1277" s="10" t="s">
        <v>3884</v>
      </c>
      <c r="I1277" s="10" t="s">
        <v>3811</v>
      </c>
      <c r="J1277" s="10"/>
      <c r="K1277" s="6">
        <v>2020.0</v>
      </c>
    </row>
    <row r="1278" ht="15.75" customHeight="1">
      <c r="A1278" s="10" t="s">
        <v>3885</v>
      </c>
      <c r="B1278" s="6" t="s">
        <v>3886</v>
      </c>
      <c r="C1278" s="6" t="s">
        <v>3887</v>
      </c>
      <c r="D1278" s="22">
        <v>4428830.56</v>
      </c>
      <c r="E1278" s="6" t="s">
        <v>3882</v>
      </c>
      <c r="F1278" s="6" t="s">
        <v>3888</v>
      </c>
      <c r="G1278" s="17"/>
      <c r="H1278" s="10" t="s">
        <v>3889</v>
      </c>
      <c r="I1278" s="10" t="s">
        <v>3784</v>
      </c>
      <c r="J1278" s="10"/>
      <c r="K1278" s="6">
        <v>2020.0</v>
      </c>
    </row>
    <row r="1279" ht="15.75" customHeight="1">
      <c r="A1279" s="10" t="s">
        <v>3890</v>
      </c>
      <c r="B1279" s="6" t="s">
        <v>3891</v>
      </c>
      <c r="C1279" s="6" t="s">
        <v>3892</v>
      </c>
      <c r="D1279" s="22">
        <v>118380.0</v>
      </c>
      <c r="E1279" s="6" t="s">
        <v>3893</v>
      </c>
      <c r="F1279" s="6" t="s">
        <v>3894</v>
      </c>
      <c r="G1279" s="17"/>
      <c r="H1279" s="10" t="s">
        <v>3895</v>
      </c>
      <c r="I1279" s="10" t="s">
        <v>3811</v>
      </c>
      <c r="J1279" s="10"/>
      <c r="K1279" s="6">
        <v>2020.0</v>
      </c>
    </row>
    <row r="1280" ht="15.75" customHeight="1">
      <c r="A1280" s="10" t="s">
        <v>3896</v>
      </c>
      <c r="B1280" s="6" t="s">
        <v>3886</v>
      </c>
      <c r="C1280" s="6" t="s">
        <v>3897</v>
      </c>
      <c r="D1280" s="22">
        <v>3.10429363E7</v>
      </c>
      <c r="E1280" s="6" t="s">
        <v>3882</v>
      </c>
      <c r="F1280" s="6" t="s">
        <v>3898</v>
      </c>
      <c r="G1280" s="17"/>
      <c r="H1280" s="10" t="s">
        <v>3899</v>
      </c>
      <c r="I1280" s="10" t="s">
        <v>3784</v>
      </c>
      <c r="J1280" s="10"/>
      <c r="K1280" s="6">
        <v>2020.0</v>
      </c>
    </row>
    <row r="1281" ht="15.75" customHeight="1">
      <c r="A1281" s="10" t="s">
        <v>3900</v>
      </c>
      <c r="B1281" s="6" t="s">
        <v>3901</v>
      </c>
      <c r="C1281" s="6" t="s">
        <v>3902</v>
      </c>
      <c r="D1281" s="22">
        <v>1.0</v>
      </c>
      <c r="E1281" s="6" t="s">
        <v>3903</v>
      </c>
      <c r="F1281" s="6" t="s">
        <v>3904</v>
      </c>
      <c r="G1281" s="17"/>
      <c r="H1281" s="10" t="s">
        <v>3905</v>
      </c>
      <c r="I1281" s="10" t="s">
        <v>3906</v>
      </c>
      <c r="J1281" s="10"/>
      <c r="K1281" s="6">
        <v>2020.0</v>
      </c>
    </row>
    <row r="1282" ht="15.75" customHeight="1">
      <c r="A1282" s="10" t="s">
        <v>3907</v>
      </c>
      <c r="B1282" s="6" t="s">
        <v>3908</v>
      </c>
      <c r="C1282" s="6" t="s">
        <v>3909</v>
      </c>
      <c r="D1282" s="22">
        <v>200000.0</v>
      </c>
      <c r="E1282" s="6" t="s">
        <v>3910</v>
      </c>
      <c r="F1282" s="6" t="s">
        <v>3911</v>
      </c>
      <c r="G1282" s="17"/>
      <c r="H1282" s="10" t="s">
        <v>3912</v>
      </c>
      <c r="I1282" s="10" t="s">
        <v>3913</v>
      </c>
      <c r="J1282" s="10"/>
      <c r="K1282" s="6">
        <v>2020.0</v>
      </c>
    </row>
    <row r="1283" ht="15.75" customHeight="1">
      <c r="A1283" s="10" t="s">
        <v>3914</v>
      </c>
      <c r="B1283" s="6" t="s">
        <v>3915</v>
      </c>
      <c r="C1283" s="6" t="s">
        <v>3916</v>
      </c>
      <c r="D1283" s="22">
        <v>3136351.29</v>
      </c>
      <c r="E1283" s="6" t="s">
        <v>3917</v>
      </c>
      <c r="F1283" s="6" t="s">
        <v>3918</v>
      </c>
      <c r="G1283" s="17"/>
      <c r="H1283" s="10" t="s">
        <v>3919</v>
      </c>
      <c r="I1283" s="10" t="s">
        <v>3784</v>
      </c>
      <c r="J1283" s="10"/>
      <c r="K1283" s="6">
        <v>2020.0</v>
      </c>
    </row>
    <row r="1284" ht="15.75" customHeight="1">
      <c r="A1284" s="10" t="s">
        <v>3920</v>
      </c>
      <c r="B1284" s="6" t="s">
        <v>3921</v>
      </c>
      <c r="C1284" s="6" t="s">
        <v>3922</v>
      </c>
      <c r="D1284" s="22">
        <v>2.0</v>
      </c>
      <c r="E1284" s="6" t="s">
        <v>3923</v>
      </c>
      <c r="F1284" s="6" t="s">
        <v>3924</v>
      </c>
      <c r="G1284" s="17"/>
      <c r="H1284" s="10" t="s">
        <v>3925</v>
      </c>
      <c r="I1284" s="10" t="s">
        <v>3926</v>
      </c>
      <c r="J1284" s="10"/>
      <c r="K1284" s="6">
        <v>2020.0</v>
      </c>
    </row>
    <row r="1285" ht="15.75" customHeight="1">
      <c r="A1285" s="10" t="s">
        <v>3927</v>
      </c>
      <c r="B1285" s="6" t="s">
        <v>3915</v>
      </c>
      <c r="C1285" s="6" t="s">
        <v>3928</v>
      </c>
      <c r="D1285" s="22">
        <v>5167257.86</v>
      </c>
      <c r="E1285" s="6" t="s">
        <v>3929</v>
      </c>
      <c r="F1285" s="6" t="s">
        <v>3930</v>
      </c>
      <c r="G1285" s="17"/>
      <c r="H1285" s="10" t="s">
        <v>3931</v>
      </c>
      <c r="I1285" s="10" t="s">
        <v>3784</v>
      </c>
      <c r="J1285" s="10"/>
      <c r="K1285" s="6">
        <v>2020.0</v>
      </c>
    </row>
    <row r="1286" ht="15.75" customHeight="1">
      <c r="A1286" s="10" t="s">
        <v>3932</v>
      </c>
      <c r="B1286" s="6" t="s">
        <v>3933</v>
      </c>
      <c r="C1286" s="6" t="s">
        <v>3881</v>
      </c>
      <c r="D1286" s="22">
        <v>500000.0</v>
      </c>
      <c r="E1286" s="6" t="s">
        <v>3934</v>
      </c>
      <c r="F1286" s="6" t="s">
        <v>3935</v>
      </c>
      <c r="G1286" s="17"/>
      <c r="H1286" s="10" t="s">
        <v>3936</v>
      </c>
      <c r="I1286" s="10" t="s">
        <v>3784</v>
      </c>
      <c r="J1286" s="10"/>
      <c r="K1286" s="6">
        <v>2020.0</v>
      </c>
    </row>
    <row r="1287" ht="15.75" customHeight="1">
      <c r="A1287" s="10" t="s">
        <v>3937</v>
      </c>
      <c r="B1287" s="6" t="s">
        <v>3938</v>
      </c>
      <c r="C1287" s="6" t="s">
        <v>3902</v>
      </c>
      <c r="D1287" s="22">
        <v>1.0</v>
      </c>
      <c r="E1287" s="6" t="s">
        <v>3939</v>
      </c>
      <c r="F1287" s="6" t="s">
        <v>3940</v>
      </c>
      <c r="G1287" s="17"/>
      <c r="H1287" s="10" t="s">
        <v>3941</v>
      </c>
      <c r="I1287" s="10" t="s">
        <v>3942</v>
      </c>
      <c r="J1287" s="10"/>
      <c r="K1287" s="6">
        <v>2020.0</v>
      </c>
    </row>
    <row r="1288" ht="15.75" customHeight="1">
      <c r="A1288" s="10" t="s">
        <v>3943</v>
      </c>
      <c r="B1288" s="6" t="s">
        <v>3861</v>
      </c>
      <c r="C1288" s="6" t="s">
        <v>3944</v>
      </c>
      <c r="D1288" s="22">
        <v>3724.0</v>
      </c>
      <c r="E1288" s="6" t="s">
        <v>3758</v>
      </c>
      <c r="F1288" s="6" t="s">
        <v>3945</v>
      </c>
      <c r="G1288" s="17"/>
      <c r="H1288" s="10" t="s">
        <v>3946</v>
      </c>
      <c r="I1288" s="10" t="s">
        <v>3866</v>
      </c>
      <c r="J1288" s="10" t="s">
        <v>3867</v>
      </c>
      <c r="K1288" s="6">
        <v>2020.0</v>
      </c>
    </row>
    <row r="1289" ht="15.75" customHeight="1">
      <c r="A1289" s="10" t="s">
        <v>3947</v>
      </c>
      <c r="B1289" s="6" t="s">
        <v>3915</v>
      </c>
      <c r="C1289" s="6" t="s">
        <v>3902</v>
      </c>
      <c r="D1289" s="22">
        <v>1.0</v>
      </c>
      <c r="E1289" s="6" t="s">
        <v>3929</v>
      </c>
      <c r="F1289" s="6" t="s">
        <v>3948</v>
      </c>
      <c r="G1289" s="17"/>
      <c r="H1289" s="10" t="s">
        <v>3949</v>
      </c>
      <c r="I1289" s="10" t="s">
        <v>3784</v>
      </c>
      <c r="J1289" s="10"/>
      <c r="K1289" s="6">
        <v>2020.0</v>
      </c>
    </row>
    <row r="1290" ht="15.75" customHeight="1">
      <c r="A1290" s="10" t="s">
        <v>3950</v>
      </c>
      <c r="B1290" s="6" t="s">
        <v>3915</v>
      </c>
      <c r="C1290" s="6" t="s">
        <v>3951</v>
      </c>
      <c r="D1290" s="22">
        <v>7159733.43</v>
      </c>
      <c r="E1290" s="6" t="s">
        <v>3929</v>
      </c>
      <c r="F1290" s="6" t="s">
        <v>3952</v>
      </c>
      <c r="G1290" s="17"/>
      <c r="H1290" s="10" t="s">
        <v>3953</v>
      </c>
      <c r="I1290" s="10" t="s">
        <v>3784</v>
      </c>
      <c r="J1290" s="10"/>
      <c r="K1290" s="6">
        <v>2020.0</v>
      </c>
    </row>
    <row r="1291" ht="15.75" customHeight="1">
      <c r="A1291" s="23" t="s">
        <v>3954</v>
      </c>
      <c r="B1291" s="6" t="s">
        <v>3955</v>
      </c>
      <c r="C1291" s="6" t="s">
        <v>3956</v>
      </c>
      <c r="D1291" s="22">
        <v>200000.0</v>
      </c>
      <c r="E1291" s="6"/>
      <c r="F1291" s="6" t="s">
        <v>3957</v>
      </c>
      <c r="G1291" s="17"/>
      <c r="H1291" s="10" t="s">
        <v>3958</v>
      </c>
      <c r="I1291" s="10"/>
      <c r="J1291" s="10"/>
      <c r="K1291" s="6">
        <v>2020.0</v>
      </c>
    </row>
    <row r="1292" ht="15.75" customHeight="1">
      <c r="A1292" s="23" t="s">
        <v>3959</v>
      </c>
      <c r="B1292" s="6" t="s">
        <v>1777</v>
      </c>
      <c r="C1292" s="6" t="s">
        <v>3960</v>
      </c>
      <c r="D1292" s="22">
        <v>587220.0</v>
      </c>
      <c r="E1292" s="6" t="s">
        <v>3802</v>
      </c>
      <c r="F1292" s="6" t="s">
        <v>3961</v>
      </c>
      <c r="G1292" s="17"/>
      <c r="H1292" s="10" t="s">
        <v>3962</v>
      </c>
      <c r="I1292" s="10" t="s">
        <v>3963</v>
      </c>
      <c r="J1292" s="10"/>
      <c r="K1292" s="6">
        <v>2020.0</v>
      </c>
    </row>
    <row r="1293" ht="15.75" customHeight="1">
      <c r="A1293" s="23" t="s">
        <v>3964</v>
      </c>
      <c r="B1293" s="6" t="s">
        <v>3965</v>
      </c>
      <c r="C1293" s="6" t="s">
        <v>3966</v>
      </c>
      <c r="D1293" s="22">
        <v>210000.0</v>
      </c>
      <c r="E1293" s="6" t="s">
        <v>3967</v>
      </c>
      <c r="F1293" s="6" t="s">
        <v>3968</v>
      </c>
      <c r="G1293" s="17"/>
      <c r="H1293" s="10" t="s">
        <v>3969</v>
      </c>
      <c r="I1293" s="10" t="s">
        <v>3970</v>
      </c>
      <c r="J1293" s="10"/>
      <c r="K1293" s="6">
        <v>2020.0</v>
      </c>
    </row>
    <row r="1294" ht="15.75" customHeight="1">
      <c r="A1294" s="23" t="s">
        <v>3971</v>
      </c>
      <c r="B1294" s="6" t="s">
        <v>3972</v>
      </c>
      <c r="C1294" s="6" t="s">
        <v>3973</v>
      </c>
      <c r="D1294" s="22">
        <v>34000.0</v>
      </c>
      <c r="E1294" s="6" t="s">
        <v>3974</v>
      </c>
      <c r="F1294" s="6" t="s">
        <v>3975</v>
      </c>
      <c r="G1294" s="17"/>
      <c r="H1294" s="10" t="s">
        <v>3976</v>
      </c>
      <c r="I1294" s="10" t="s">
        <v>3818</v>
      </c>
      <c r="J1294" s="10"/>
      <c r="K1294" s="6">
        <v>2020.0</v>
      </c>
    </row>
    <row r="1295" ht="15.75" customHeight="1">
      <c r="A1295" s="23" t="s">
        <v>3977</v>
      </c>
      <c r="B1295" s="6" t="s">
        <v>3978</v>
      </c>
      <c r="C1295" s="6" t="s">
        <v>3979</v>
      </c>
      <c r="D1295" s="22">
        <v>51925.0</v>
      </c>
      <c r="E1295" s="6" t="s">
        <v>3980</v>
      </c>
      <c r="F1295" s="6" t="s">
        <v>3981</v>
      </c>
      <c r="G1295" s="17"/>
      <c r="H1295" s="10" t="s">
        <v>3982</v>
      </c>
      <c r="I1295" s="10" t="s">
        <v>3818</v>
      </c>
      <c r="J1295" s="10"/>
      <c r="K1295" s="6">
        <v>2020.0</v>
      </c>
    </row>
    <row r="1296" ht="15.75" customHeight="1">
      <c r="A1296" s="23" t="s">
        <v>3983</v>
      </c>
      <c r="B1296" s="6" t="s">
        <v>3984</v>
      </c>
      <c r="C1296" s="6" t="s">
        <v>3985</v>
      </c>
      <c r="D1296" s="22">
        <v>249264.0</v>
      </c>
      <c r="E1296" s="6" t="s">
        <v>3986</v>
      </c>
      <c r="F1296" s="6" t="s">
        <v>3987</v>
      </c>
      <c r="G1296" s="17"/>
      <c r="H1296" s="10" t="s">
        <v>3988</v>
      </c>
      <c r="I1296" s="10" t="s">
        <v>3989</v>
      </c>
      <c r="J1296" s="10"/>
      <c r="K1296" s="6">
        <v>2020.0</v>
      </c>
    </row>
    <row r="1297" ht="15.75" customHeight="1">
      <c r="A1297" s="23" t="s">
        <v>3990</v>
      </c>
      <c r="B1297" s="6" t="s">
        <v>3991</v>
      </c>
      <c r="C1297" s="6" t="s">
        <v>3992</v>
      </c>
      <c r="D1297" s="22">
        <v>8295000.0</v>
      </c>
      <c r="E1297" s="6" t="s">
        <v>3993</v>
      </c>
      <c r="F1297" s="6" t="s">
        <v>3994</v>
      </c>
      <c r="G1297" s="17"/>
      <c r="H1297" s="10" t="s">
        <v>3995</v>
      </c>
      <c r="I1297" s="10" t="s">
        <v>3996</v>
      </c>
      <c r="J1297" s="10"/>
      <c r="K1297" s="6">
        <v>2020.0</v>
      </c>
    </row>
    <row r="1298" ht="12.75" customHeight="1">
      <c r="A1298" s="23" t="s">
        <v>3997</v>
      </c>
      <c r="B1298" s="6" t="s">
        <v>3998</v>
      </c>
      <c r="C1298" s="6" t="s">
        <v>3999</v>
      </c>
      <c r="D1298" s="22">
        <v>40000.0</v>
      </c>
      <c r="E1298" s="6" t="s">
        <v>4000</v>
      </c>
      <c r="F1298" s="6" t="s">
        <v>4001</v>
      </c>
      <c r="G1298" s="17"/>
      <c r="H1298" s="10" t="s">
        <v>4002</v>
      </c>
      <c r="I1298" s="10" t="s">
        <v>4003</v>
      </c>
      <c r="J1298" s="10"/>
      <c r="K1298" s="6">
        <v>2020.0</v>
      </c>
    </row>
    <row r="1299" ht="15.75" customHeight="1">
      <c r="A1299" s="23" t="s">
        <v>4004</v>
      </c>
      <c r="B1299" s="6" t="s">
        <v>4005</v>
      </c>
      <c r="C1299" s="6" t="s">
        <v>4006</v>
      </c>
      <c r="D1299" s="22">
        <v>223742.0</v>
      </c>
      <c r="E1299" s="6" t="s">
        <v>4007</v>
      </c>
      <c r="F1299" s="6" t="s">
        <v>4008</v>
      </c>
      <c r="G1299" s="17"/>
      <c r="H1299" s="10" t="s">
        <v>4009</v>
      </c>
      <c r="I1299" s="10" t="s">
        <v>4010</v>
      </c>
      <c r="J1299" s="10"/>
      <c r="K1299" s="6">
        <v>2020.0</v>
      </c>
    </row>
    <row r="1300" ht="15.75" customHeight="1">
      <c r="A1300" s="23" t="s">
        <v>4011</v>
      </c>
      <c r="B1300" s="6" t="s">
        <v>4012</v>
      </c>
      <c r="C1300" s="6" t="s">
        <v>4013</v>
      </c>
      <c r="D1300" s="22">
        <v>418144.0</v>
      </c>
      <c r="E1300" s="6" t="s">
        <v>3923</v>
      </c>
      <c r="F1300" s="6" t="s">
        <v>4014</v>
      </c>
      <c r="G1300" s="17"/>
      <c r="H1300" s="10" t="s">
        <v>4015</v>
      </c>
      <c r="I1300" s="10" t="s">
        <v>1021</v>
      </c>
      <c r="J1300" s="10"/>
      <c r="K1300" s="6">
        <v>2020.0</v>
      </c>
    </row>
    <row r="1301" ht="15.75" customHeight="1">
      <c r="A1301" s="24"/>
      <c r="B1301" s="25"/>
      <c r="C1301" s="25"/>
      <c r="D1301" s="25"/>
      <c r="E1301" s="25"/>
      <c r="F1301" s="25"/>
      <c r="G1301" s="24"/>
      <c r="H1301" s="24"/>
      <c r="I1301" s="24"/>
      <c r="J1301" s="24"/>
      <c r="K1301" s="11"/>
    </row>
    <row r="1302" ht="15.75" customHeight="1">
      <c r="A1302" s="24"/>
      <c r="B1302" s="25"/>
      <c r="C1302" s="25"/>
      <c r="D1302" s="25"/>
      <c r="E1302" s="25"/>
      <c r="F1302" s="25"/>
      <c r="G1302" s="24"/>
      <c r="H1302" s="24"/>
      <c r="I1302" s="24"/>
      <c r="J1302" s="24"/>
      <c r="K1302" s="11"/>
    </row>
    <row r="1303" ht="15.75" customHeight="1">
      <c r="A1303" s="24"/>
      <c r="B1303" s="25"/>
      <c r="C1303" s="25"/>
      <c r="D1303" s="25"/>
      <c r="E1303" s="25"/>
      <c r="F1303" s="25"/>
      <c r="G1303" s="24"/>
      <c r="H1303" s="24"/>
      <c r="I1303" s="24"/>
      <c r="J1303" s="24"/>
      <c r="K1303" s="11"/>
    </row>
    <row r="1304" ht="15.75" customHeight="1">
      <c r="A1304" s="24"/>
      <c r="B1304" s="25"/>
      <c r="C1304" s="25"/>
      <c r="D1304" s="25"/>
      <c r="E1304" s="25"/>
      <c r="F1304" s="25"/>
      <c r="G1304" s="24"/>
      <c r="H1304" s="24"/>
      <c r="I1304" s="24"/>
      <c r="J1304" s="24"/>
      <c r="K1304" s="11"/>
    </row>
    <row r="1305" ht="15.75" customHeight="1">
      <c r="A1305" s="24"/>
      <c r="B1305" s="25"/>
      <c r="C1305" s="25"/>
      <c r="D1305" s="25"/>
      <c r="E1305" s="25"/>
      <c r="F1305" s="25"/>
      <c r="G1305" s="24"/>
      <c r="H1305" s="24"/>
      <c r="I1305" s="24"/>
      <c r="J1305" s="24"/>
      <c r="K1305" s="11"/>
    </row>
    <row r="1306" ht="15.75" customHeight="1">
      <c r="A1306" s="24"/>
      <c r="B1306" s="25"/>
      <c r="C1306" s="25"/>
      <c r="D1306" s="25"/>
      <c r="E1306" s="25"/>
      <c r="F1306" s="25"/>
      <c r="G1306" s="24"/>
      <c r="H1306" s="24"/>
      <c r="I1306" s="24"/>
      <c r="J1306" s="24"/>
      <c r="K1306" s="11"/>
    </row>
    <row r="1307" ht="15.75" customHeight="1">
      <c r="A1307" s="24"/>
      <c r="B1307" s="25"/>
      <c r="C1307" s="25"/>
      <c r="D1307" s="25"/>
      <c r="E1307" s="25"/>
      <c r="F1307" s="25"/>
      <c r="G1307" s="24"/>
      <c r="H1307" s="24"/>
      <c r="I1307" s="24"/>
      <c r="J1307" s="24"/>
      <c r="K1307" s="11"/>
    </row>
    <row r="1308" ht="15.75" customHeight="1">
      <c r="A1308" s="24"/>
      <c r="B1308" s="25"/>
      <c r="C1308" s="25"/>
      <c r="D1308" s="25"/>
      <c r="E1308" s="25"/>
      <c r="F1308" s="25"/>
      <c r="G1308" s="24"/>
      <c r="H1308" s="24"/>
      <c r="I1308" s="24"/>
      <c r="J1308" s="24"/>
      <c r="K1308" s="11"/>
    </row>
    <row r="1309" ht="15.75" customHeight="1">
      <c r="A1309" s="24"/>
      <c r="B1309" s="25"/>
      <c r="C1309" s="25"/>
      <c r="D1309" s="25"/>
      <c r="E1309" s="25"/>
      <c r="F1309" s="25"/>
      <c r="G1309" s="24"/>
      <c r="H1309" s="24"/>
      <c r="I1309" s="24"/>
      <c r="J1309" s="24"/>
      <c r="K1309" s="11"/>
    </row>
    <row r="1310" ht="15.75" customHeight="1">
      <c r="A1310" s="24"/>
      <c r="B1310" s="25"/>
      <c r="C1310" s="25"/>
      <c r="D1310" s="25"/>
      <c r="E1310" s="25"/>
      <c r="F1310" s="25"/>
      <c r="G1310" s="24"/>
      <c r="H1310" s="24"/>
      <c r="I1310" s="24"/>
      <c r="J1310" s="24"/>
      <c r="K1310" s="11"/>
    </row>
    <row r="1311" ht="15.75" customHeight="1">
      <c r="A1311" s="24"/>
      <c r="B1311" s="25"/>
      <c r="C1311" s="25"/>
      <c r="D1311" s="25"/>
      <c r="E1311" s="25"/>
      <c r="F1311" s="25"/>
      <c r="G1311" s="24"/>
      <c r="H1311" s="24"/>
      <c r="I1311" s="24"/>
      <c r="J1311" s="24"/>
      <c r="K1311" s="11"/>
    </row>
    <row r="1312" ht="15.75" customHeight="1">
      <c r="A1312" s="24"/>
      <c r="B1312" s="25"/>
      <c r="C1312" s="25"/>
      <c r="D1312" s="25"/>
      <c r="E1312" s="25"/>
      <c r="F1312" s="25"/>
      <c r="G1312" s="24"/>
      <c r="H1312" s="24"/>
      <c r="I1312" s="24"/>
      <c r="J1312" s="24"/>
      <c r="K1312" s="11"/>
    </row>
    <row r="1313" ht="15.75" customHeight="1">
      <c r="A1313" s="24"/>
      <c r="B1313" s="25"/>
      <c r="C1313" s="25"/>
      <c r="D1313" s="25"/>
      <c r="E1313" s="25"/>
      <c r="F1313" s="25"/>
      <c r="G1313" s="24"/>
      <c r="H1313" s="24"/>
      <c r="I1313" s="24"/>
      <c r="J1313" s="24"/>
      <c r="K1313" s="11"/>
    </row>
    <row r="1314" ht="15.75" customHeight="1">
      <c r="A1314" s="24"/>
      <c r="B1314" s="25"/>
      <c r="C1314" s="25"/>
      <c r="D1314" s="25"/>
      <c r="E1314" s="25"/>
      <c r="F1314" s="25"/>
      <c r="G1314" s="24"/>
      <c r="H1314" s="24"/>
      <c r="I1314" s="24"/>
      <c r="J1314" s="24"/>
      <c r="K1314" s="11"/>
    </row>
    <row r="1315" ht="15.75" customHeight="1">
      <c r="A1315" s="24"/>
      <c r="B1315" s="25"/>
      <c r="C1315" s="25"/>
      <c r="D1315" s="25"/>
      <c r="E1315" s="25"/>
      <c r="F1315" s="25"/>
      <c r="G1315" s="24"/>
      <c r="H1315" s="24"/>
      <c r="I1315" s="24"/>
      <c r="J1315" s="24"/>
      <c r="K1315" s="11"/>
    </row>
    <row r="1316" ht="15.75" customHeight="1">
      <c r="A1316" s="24"/>
      <c r="B1316" s="25"/>
      <c r="C1316" s="25"/>
      <c r="D1316" s="25"/>
      <c r="E1316" s="25"/>
      <c r="F1316" s="25"/>
      <c r="G1316" s="24"/>
      <c r="H1316" s="24"/>
      <c r="I1316" s="24"/>
      <c r="J1316" s="24"/>
      <c r="K1316" s="11"/>
    </row>
    <row r="1317" ht="15.75" customHeight="1">
      <c r="A1317" s="24"/>
      <c r="B1317" s="25"/>
      <c r="C1317" s="25"/>
      <c r="D1317" s="25"/>
      <c r="E1317" s="25"/>
      <c r="F1317" s="25"/>
      <c r="G1317" s="24"/>
      <c r="H1317" s="24"/>
      <c r="I1317" s="24"/>
      <c r="J1317" s="24"/>
      <c r="K1317" s="11"/>
    </row>
    <row r="1318" ht="15.75" customHeight="1">
      <c r="A1318" s="24"/>
      <c r="B1318" s="25"/>
      <c r="C1318" s="25"/>
      <c r="D1318" s="25"/>
      <c r="E1318" s="25"/>
      <c r="F1318" s="25"/>
      <c r="G1318" s="24"/>
      <c r="H1318" s="24"/>
      <c r="I1318" s="24"/>
      <c r="J1318" s="24"/>
      <c r="K1318" s="11"/>
    </row>
    <row r="1319" ht="15.75" customHeight="1">
      <c r="A1319" s="24"/>
      <c r="B1319" s="25"/>
      <c r="C1319" s="25"/>
      <c r="D1319" s="25"/>
      <c r="E1319" s="25"/>
      <c r="F1319" s="25"/>
      <c r="G1319" s="24"/>
      <c r="H1319" s="24"/>
      <c r="I1319" s="24"/>
      <c r="J1319" s="24"/>
      <c r="K1319" s="11"/>
    </row>
    <row r="1320" ht="15.75" customHeight="1">
      <c r="A1320" s="24"/>
      <c r="B1320" s="25"/>
      <c r="C1320" s="25"/>
      <c r="D1320" s="25"/>
      <c r="E1320" s="25"/>
      <c r="F1320" s="25"/>
      <c r="G1320" s="24"/>
      <c r="H1320" s="24"/>
      <c r="I1320" s="24"/>
      <c r="J1320" s="24"/>
      <c r="K1320" s="11"/>
    </row>
    <row r="1321" ht="15.75" customHeight="1">
      <c r="A1321" s="24"/>
      <c r="B1321" s="25"/>
      <c r="C1321" s="25"/>
      <c r="D1321" s="25"/>
      <c r="E1321" s="25"/>
      <c r="F1321" s="25"/>
      <c r="G1321" s="24"/>
      <c r="H1321" s="24"/>
      <c r="I1321" s="24"/>
      <c r="J1321" s="24"/>
      <c r="K1321" s="11"/>
    </row>
    <row r="1322" ht="15.75" customHeight="1">
      <c r="A1322" s="24"/>
      <c r="B1322" s="25"/>
      <c r="C1322" s="25"/>
      <c r="D1322" s="25"/>
      <c r="E1322" s="25"/>
      <c r="F1322" s="25"/>
      <c r="G1322" s="24"/>
      <c r="H1322" s="24"/>
      <c r="I1322" s="24"/>
      <c r="J1322" s="24"/>
      <c r="K1322" s="11"/>
    </row>
    <row r="1323" ht="15.75" customHeight="1">
      <c r="A1323" s="24"/>
      <c r="B1323" s="25"/>
      <c r="C1323" s="25"/>
      <c r="D1323" s="25"/>
      <c r="E1323" s="25"/>
      <c r="F1323" s="25"/>
      <c r="G1323" s="24"/>
      <c r="H1323" s="24"/>
      <c r="I1323" s="24"/>
      <c r="J1323" s="24"/>
      <c r="K1323" s="11"/>
    </row>
    <row r="1324" ht="15.75" customHeight="1">
      <c r="A1324" s="24"/>
      <c r="B1324" s="25"/>
      <c r="C1324" s="25"/>
      <c r="D1324" s="25"/>
      <c r="E1324" s="25"/>
      <c r="F1324" s="25"/>
      <c r="G1324" s="24"/>
      <c r="H1324" s="24"/>
      <c r="I1324" s="24"/>
      <c r="J1324" s="24"/>
      <c r="K1324" s="11"/>
    </row>
    <row r="1325" ht="15.75" customHeight="1">
      <c r="A1325" s="24"/>
      <c r="B1325" s="25"/>
      <c r="C1325" s="25"/>
      <c r="D1325" s="25"/>
      <c r="E1325" s="25"/>
      <c r="F1325" s="25"/>
      <c r="G1325" s="24"/>
      <c r="H1325" s="24"/>
      <c r="I1325" s="24"/>
      <c r="J1325" s="24"/>
      <c r="K1325" s="11"/>
    </row>
    <row r="1326" ht="15.75" customHeight="1">
      <c r="A1326" s="24"/>
      <c r="B1326" s="25"/>
      <c r="C1326" s="25"/>
      <c r="D1326" s="25"/>
      <c r="E1326" s="25"/>
      <c r="F1326" s="25"/>
      <c r="G1326" s="24"/>
      <c r="H1326" s="24"/>
      <c r="I1326" s="24"/>
      <c r="J1326" s="24"/>
      <c r="K1326" s="11"/>
    </row>
    <row r="1327" ht="15.75" customHeight="1">
      <c r="A1327" s="24"/>
      <c r="B1327" s="25"/>
      <c r="C1327" s="25"/>
      <c r="D1327" s="25"/>
      <c r="E1327" s="25"/>
      <c r="F1327" s="25"/>
      <c r="G1327" s="24"/>
      <c r="H1327" s="24"/>
      <c r="I1327" s="24"/>
      <c r="J1327" s="24"/>
      <c r="K1327" s="11"/>
    </row>
    <row r="1328" ht="15.75" customHeight="1">
      <c r="A1328" s="24"/>
      <c r="B1328" s="25"/>
      <c r="C1328" s="25"/>
      <c r="D1328" s="25"/>
      <c r="E1328" s="25"/>
      <c r="F1328" s="25"/>
      <c r="G1328" s="24"/>
      <c r="H1328" s="24"/>
      <c r="I1328" s="24"/>
      <c r="J1328" s="24"/>
      <c r="K1328" s="11"/>
    </row>
    <row r="1329" ht="15.75" customHeight="1">
      <c r="A1329" s="24"/>
      <c r="B1329" s="25"/>
      <c r="C1329" s="25"/>
      <c r="D1329" s="25"/>
      <c r="E1329" s="25"/>
      <c r="F1329" s="25"/>
      <c r="G1329" s="24"/>
      <c r="H1329" s="24"/>
      <c r="I1329" s="24"/>
      <c r="J1329" s="24"/>
      <c r="K1329" s="11"/>
    </row>
    <row r="1330" ht="15.75" customHeight="1">
      <c r="A1330" s="24"/>
      <c r="B1330" s="25"/>
      <c r="C1330" s="25"/>
      <c r="D1330" s="25"/>
      <c r="E1330" s="25"/>
      <c r="F1330" s="25"/>
      <c r="G1330" s="24"/>
      <c r="H1330" s="24"/>
      <c r="I1330" s="24"/>
      <c r="J1330" s="24"/>
      <c r="K1330" s="11"/>
    </row>
    <row r="1331" ht="15.75" customHeight="1">
      <c r="A1331" s="24"/>
      <c r="B1331" s="25"/>
      <c r="C1331" s="25"/>
      <c r="D1331" s="25"/>
      <c r="E1331" s="25"/>
      <c r="F1331" s="25"/>
      <c r="G1331" s="24"/>
      <c r="H1331" s="24"/>
      <c r="I1331" s="24"/>
      <c r="J1331" s="24"/>
      <c r="K1331" s="11"/>
    </row>
    <row r="1332" ht="15.75" customHeight="1">
      <c r="A1332" s="24"/>
      <c r="B1332" s="25"/>
      <c r="C1332" s="25"/>
      <c r="D1332" s="25"/>
      <c r="E1332" s="25"/>
      <c r="F1332" s="25"/>
      <c r="G1332" s="24"/>
      <c r="H1332" s="24"/>
      <c r="I1332" s="24"/>
      <c r="J1332" s="24"/>
      <c r="K1332" s="11"/>
    </row>
    <row r="1333" ht="15.75" customHeight="1">
      <c r="A1333" s="24"/>
      <c r="B1333" s="25"/>
      <c r="C1333" s="25"/>
      <c r="D1333" s="25"/>
      <c r="E1333" s="25"/>
      <c r="F1333" s="25"/>
      <c r="G1333" s="24"/>
      <c r="H1333" s="24"/>
      <c r="I1333" s="24"/>
      <c r="J1333" s="24"/>
      <c r="K1333" s="11"/>
    </row>
    <row r="1334" ht="15.75" customHeight="1">
      <c r="A1334" s="24"/>
      <c r="B1334" s="25"/>
      <c r="C1334" s="25"/>
      <c r="D1334" s="25"/>
      <c r="E1334" s="25"/>
      <c r="F1334" s="25"/>
      <c r="G1334" s="24"/>
      <c r="H1334" s="24"/>
      <c r="I1334" s="24"/>
      <c r="J1334" s="24"/>
      <c r="K1334" s="11"/>
    </row>
    <row r="1335" ht="15.75" customHeight="1">
      <c r="A1335" s="24"/>
      <c r="B1335" s="25"/>
      <c r="C1335" s="25"/>
      <c r="D1335" s="25"/>
      <c r="E1335" s="25"/>
      <c r="F1335" s="25"/>
      <c r="G1335" s="24"/>
      <c r="H1335" s="24"/>
      <c r="I1335" s="24"/>
      <c r="J1335" s="24"/>
      <c r="K1335" s="11"/>
    </row>
    <row r="1336" ht="15.75" customHeight="1">
      <c r="A1336" s="24"/>
      <c r="B1336" s="25"/>
      <c r="C1336" s="25"/>
      <c r="D1336" s="25"/>
      <c r="E1336" s="25"/>
      <c r="F1336" s="25"/>
      <c r="G1336" s="24"/>
      <c r="H1336" s="24"/>
      <c r="I1336" s="24"/>
      <c r="J1336" s="24"/>
      <c r="K1336" s="11"/>
    </row>
    <row r="1337" ht="15.75" customHeight="1">
      <c r="A1337" s="24"/>
      <c r="B1337" s="25"/>
      <c r="C1337" s="25"/>
      <c r="D1337" s="25"/>
      <c r="E1337" s="25"/>
      <c r="F1337" s="25"/>
      <c r="G1337" s="24"/>
      <c r="H1337" s="24"/>
      <c r="I1337" s="24"/>
      <c r="J1337" s="24"/>
      <c r="K1337" s="11"/>
    </row>
    <row r="1338" ht="15.75" customHeight="1">
      <c r="A1338" s="24"/>
      <c r="B1338" s="25"/>
      <c r="C1338" s="25"/>
      <c r="D1338" s="25"/>
      <c r="E1338" s="25"/>
      <c r="F1338" s="25"/>
      <c r="G1338" s="24"/>
      <c r="H1338" s="24"/>
      <c r="I1338" s="24"/>
      <c r="J1338" s="24"/>
      <c r="K1338" s="11"/>
    </row>
    <row r="1339" ht="15.75" customHeight="1">
      <c r="A1339" s="24"/>
      <c r="B1339" s="25"/>
      <c r="C1339" s="25"/>
      <c r="D1339" s="25"/>
      <c r="E1339" s="25"/>
      <c r="F1339" s="25"/>
      <c r="G1339" s="24"/>
      <c r="H1339" s="24"/>
      <c r="I1339" s="24"/>
      <c r="J1339" s="24"/>
      <c r="K1339" s="11"/>
    </row>
    <row r="1340" ht="15.75" customHeight="1">
      <c r="A1340" s="24"/>
      <c r="B1340" s="25"/>
      <c r="C1340" s="25"/>
      <c r="D1340" s="25"/>
      <c r="E1340" s="25"/>
      <c r="F1340" s="25"/>
      <c r="G1340" s="24"/>
      <c r="H1340" s="24"/>
      <c r="I1340" s="24"/>
      <c r="J1340" s="24"/>
      <c r="K1340" s="11"/>
    </row>
    <row r="1341" ht="15.75" customHeight="1">
      <c r="A1341" s="24"/>
      <c r="B1341" s="25"/>
      <c r="C1341" s="25"/>
      <c r="D1341" s="25"/>
      <c r="E1341" s="25"/>
      <c r="F1341" s="25"/>
      <c r="G1341" s="24"/>
      <c r="H1341" s="24"/>
      <c r="I1341" s="24"/>
      <c r="J1341" s="24"/>
      <c r="K1341" s="11"/>
    </row>
    <row r="1342" ht="15.75" customHeight="1">
      <c r="A1342" s="24"/>
      <c r="B1342" s="25"/>
      <c r="C1342" s="25"/>
      <c r="D1342" s="25"/>
      <c r="E1342" s="25"/>
      <c r="F1342" s="25"/>
      <c r="G1342" s="24"/>
      <c r="H1342" s="24"/>
      <c r="I1342" s="24"/>
      <c r="J1342" s="24"/>
      <c r="K1342" s="11"/>
    </row>
    <row r="1343" ht="15.75" customHeight="1">
      <c r="A1343" s="24"/>
      <c r="B1343" s="25"/>
      <c r="C1343" s="25"/>
      <c r="D1343" s="25"/>
      <c r="E1343" s="25"/>
      <c r="F1343" s="25"/>
      <c r="G1343" s="24"/>
      <c r="H1343" s="24"/>
      <c r="I1343" s="24"/>
      <c r="J1343" s="24"/>
      <c r="K1343" s="11"/>
    </row>
    <row r="1344" ht="15.75" customHeight="1">
      <c r="A1344" s="24"/>
      <c r="B1344" s="25"/>
      <c r="C1344" s="25"/>
      <c r="D1344" s="25"/>
      <c r="E1344" s="25"/>
      <c r="F1344" s="25"/>
      <c r="G1344" s="24"/>
      <c r="H1344" s="24"/>
      <c r="I1344" s="24"/>
      <c r="J1344" s="24"/>
      <c r="K1344" s="11"/>
    </row>
    <row r="1345" ht="15.75" customHeight="1">
      <c r="A1345" s="24"/>
      <c r="B1345" s="25"/>
      <c r="C1345" s="25"/>
      <c r="D1345" s="25"/>
      <c r="E1345" s="25"/>
      <c r="F1345" s="25"/>
      <c r="G1345" s="24"/>
      <c r="H1345" s="24"/>
      <c r="I1345" s="24"/>
      <c r="J1345" s="24"/>
      <c r="K1345" s="11"/>
    </row>
    <row r="1346" ht="15.75" customHeight="1">
      <c r="A1346" s="24"/>
      <c r="B1346" s="25"/>
      <c r="C1346" s="25"/>
      <c r="D1346" s="25"/>
      <c r="E1346" s="25"/>
      <c r="F1346" s="25"/>
      <c r="G1346" s="24"/>
      <c r="H1346" s="24"/>
      <c r="I1346" s="24"/>
      <c r="J1346" s="24"/>
      <c r="K1346" s="11"/>
    </row>
    <row r="1347" ht="15.75" customHeight="1">
      <c r="A1347" s="24"/>
      <c r="B1347" s="25"/>
      <c r="C1347" s="25"/>
      <c r="D1347" s="25"/>
      <c r="E1347" s="25"/>
      <c r="F1347" s="25"/>
      <c r="G1347" s="24"/>
      <c r="H1347" s="24"/>
      <c r="I1347" s="24"/>
      <c r="J1347" s="24"/>
      <c r="K1347" s="11"/>
    </row>
    <row r="1348" ht="15.75" customHeight="1">
      <c r="A1348" s="24"/>
      <c r="B1348" s="25"/>
      <c r="C1348" s="25"/>
      <c r="D1348" s="25"/>
      <c r="E1348" s="25"/>
      <c r="F1348" s="25"/>
      <c r="G1348" s="24"/>
      <c r="H1348" s="24"/>
      <c r="I1348" s="24"/>
      <c r="J1348" s="24"/>
      <c r="K1348" s="11"/>
    </row>
    <row r="1349" ht="15.75" customHeight="1">
      <c r="A1349" s="24"/>
      <c r="B1349" s="25"/>
      <c r="C1349" s="25"/>
      <c r="D1349" s="25"/>
      <c r="E1349" s="25"/>
      <c r="F1349" s="25"/>
      <c r="G1349" s="24"/>
      <c r="H1349" s="24"/>
      <c r="I1349" s="24"/>
      <c r="J1349" s="24"/>
      <c r="K1349" s="11"/>
    </row>
    <row r="1350" ht="15.75" customHeight="1">
      <c r="A1350" s="24"/>
      <c r="B1350" s="25"/>
      <c r="C1350" s="25"/>
      <c r="D1350" s="25"/>
      <c r="E1350" s="25"/>
      <c r="F1350" s="25"/>
      <c r="G1350" s="24"/>
      <c r="H1350" s="24"/>
      <c r="I1350" s="24"/>
      <c r="J1350" s="24"/>
      <c r="K1350" s="11"/>
    </row>
    <row r="1351" ht="15.75" customHeight="1">
      <c r="A1351" s="24"/>
      <c r="B1351" s="25"/>
      <c r="C1351" s="25"/>
      <c r="D1351" s="25"/>
      <c r="E1351" s="25"/>
      <c r="F1351" s="25"/>
      <c r="G1351" s="24"/>
      <c r="H1351" s="24"/>
      <c r="I1351" s="24"/>
      <c r="J1351" s="24"/>
      <c r="K1351" s="11"/>
    </row>
  </sheetData>
  <conditionalFormatting sqref="B1:B1351">
    <cfRule type="expression" dxfId="0" priority="1">
      <formula>AND(#REF!&lt;&gt;"",OR($G1="",$H1=""))</formula>
    </cfRule>
  </conditionalFormatting>
  <dataValidations>
    <dataValidation type="list" allowBlank="1" showErrorMessage="1" sqref="G2:G1092 G1094:G1351">
      <formula1>"კი,არა"</formula1>
    </dataValidation>
  </dataValidations>
  <printOptions/>
  <pageMargins bottom="0.75" footer="0.0" header="0.0" left="0.7" right="0.7" top="0.75"/>
  <pageSetup orientation="portrait"/>
  <drawing r:id="rId1"/>
  <tableParts count="1">
    <tablePart r:id="rId3"/>
  </tablePar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2020-09-22T12:07:03Z</dcterms:created>
  <dc:creator>XVANCO</dc:creator>
</cp:coreProperties>
</file>